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fonline.sharepoint.com/sites/ihd-dhs/WealthIndex/Shared Documents/Wealth Index/To be reviewed/Madagascar DHS 2021/Wealth/"/>
    </mc:Choice>
  </mc:AlternateContent>
  <xr:revisionPtr revIDLastSave="69" documentId="13_ncr:1_{66F2DE2E-029D-4793-8173-1D573C3B1A18}" xr6:coauthVersionLast="47" xr6:coauthVersionMax="47" xr10:uidLastSave="{DC8CA677-1293-49E4-A327-AFF0D9AB8A06}"/>
  <bookViews>
    <workbookView xWindow="28680" yWindow="-120" windowWidth="29040" windowHeight="15720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6" i="2" l="1"/>
  <c r="K146" i="2"/>
  <c r="L145" i="2"/>
  <c r="K145" i="2"/>
  <c r="M147" i="2"/>
  <c r="L149" i="1"/>
  <c r="K149" i="1"/>
  <c r="L148" i="1"/>
  <c r="K148" i="1"/>
  <c r="L147" i="1"/>
  <c r="K147" i="1"/>
  <c r="L146" i="1"/>
  <c r="K146" i="1"/>
  <c r="L145" i="1"/>
  <c r="K145" i="1"/>
  <c r="L144" i="1"/>
  <c r="K144" i="1"/>
  <c r="L143" i="1"/>
  <c r="K143" i="1"/>
  <c r="L142" i="1"/>
  <c r="K142" i="1"/>
  <c r="M150" i="1"/>
  <c r="L119" i="1"/>
  <c r="K119" i="1"/>
  <c r="M125" i="1"/>
  <c r="L125" i="4"/>
  <c r="K125" i="4"/>
  <c r="L124" i="4"/>
  <c r="K124" i="4"/>
  <c r="M126" i="4"/>
  <c r="D23" i="3"/>
  <c r="D12" i="3"/>
  <c r="M122" i="2"/>
  <c r="L144" i="2"/>
  <c r="K144" i="2"/>
  <c r="L143" i="2"/>
  <c r="K143" i="2"/>
  <c r="L142" i="2"/>
  <c r="K142" i="2"/>
  <c r="L141" i="2"/>
  <c r="K141" i="2"/>
  <c r="L140" i="2"/>
  <c r="K140" i="2"/>
  <c r="L139" i="2"/>
  <c r="K139" i="2"/>
  <c r="L138" i="2"/>
  <c r="K138" i="2"/>
  <c r="L137" i="2"/>
  <c r="K137" i="2"/>
  <c r="L136" i="2"/>
  <c r="K136" i="2"/>
  <c r="L135" i="2"/>
  <c r="K135" i="2"/>
  <c r="L134" i="2"/>
  <c r="K134" i="2"/>
  <c r="L133" i="2"/>
  <c r="K133" i="2"/>
  <c r="L132" i="2"/>
  <c r="K132" i="2"/>
  <c r="L131" i="2"/>
  <c r="K131" i="2"/>
  <c r="L130" i="2"/>
  <c r="K130" i="2"/>
  <c r="L129" i="2"/>
  <c r="K129" i="2"/>
  <c r="L128" i="2"/>
  <c r="K128" i="2"/>
  <c r="L127" i="2"/>
  <c r="K127" i="2"/>
  <c r="L126" i="2"/>
  <c r="K126" i="2"/>
  <c r="L125" i="2"/>
  <c r="K125" i="2"/>
  <c r="L124" i="2"/>
  <c r="K124" i="2"/>
  <c r="L123" i="2"/>
  <c r="K123" i="2"/>
  <c r="L121" i="2"/>
  <c r="K121" i="2"/>
  <c r="L120" i="2"/>
  <c r="K120" i="2"/>
  <c r="L119" i="2"/>
  <c r="K119" i="2"/>
  <c r="L118" i="2"/>
  <c r="K118" i="2"/>
  <c r="L117" i="2"/>
  <c r="K117" i="2"/>
  <c r="L116" i="2"/>
  <c r="K116" i="2"/>
  <c r="L115" i="2"/>
  <c r="K115" i="2"/>
  <c r="L114" i="2"/>
  <c r="K114" i="2"/>
  <c r="L113" i="2"/>
  <c r="K113" i="2"/>
  <c r="L112" i="2"/>
  <c r="K112" i="2"/>
  <c r="L111" i="2"/>
  <c r="K111" i="2"/>
  <c r="L110" i="2"/>
  <c r="K110" i="2"/>
  <c r="L109" i="2"/>
  <c r="K109" i="2"/>
  <c r="L108" i="2"/>
  <c r="K108" i="2"/>
  <c r="L107" i="2"/>
  <c r="K107" i="2"/>
  <c r="L106" i="2"/>
  <c r="K106" i="2"/>
  <c r="L105" i="2"/>
  <c r="K105" i="2"/>
  <c r="L104" i="2"/>
  <c r="K104" i="2"/>
  <c r="L120" i="1"/>
  <c r="L121" i="1"/>
  <c r="L122" i="1"/>
  <c r="L123" i="1"/>
  <c r="L124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K120" i="1"/>
  <c r="K121" i="1"/>
  <c r="K122" i="1"/>
  <c r="K123" i="1"/>
  <c r="K124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L105" i="1"/>
  <c r="K105" i="1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<sst xmlns="http://schemas.openxmlformats.org/spreadsheetml/2006/main" count="1078" uniqueCount="208">
  <si>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</si>
  <si>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</si>
  <si>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</si>
  <si>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</si>
  <si>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</si>
  <si>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</si>
  <si>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</si>
  <si>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</si>
  <si>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</si>
  <si>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</si>
  <si>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</si>
  <si>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</si>
  <si>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</si>
  <si>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</si>
  <si>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</si>
  <si>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</si>
  <si>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</si>
  <si>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</si>
  <si>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</si>
  <si>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</si>
  <si>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</si>
  <si>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</si>
  <si>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</si>
  <si>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</si>
  <si>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</si>
  <si>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</si>
  <si>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</si>
  <si>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</si>
  <si>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</si>
  <si>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</si>
  <si>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</si>
  <si>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</si>
  <si>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</si>
  <si>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</si>
  <si>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</si>
  <si>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</si>
  <si>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</si>
  <si>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</si>
  <si>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</si>
  <si>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</si>
  <si>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</si>
  <si>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</si>
  <si>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</si>
  <si>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</si>
  <si>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</si>
  <si>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</si>
  <si>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</si>
  <si>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t>LAND Owns land</t>
  </si>
  <si>
    <t>memsleep Number of members per sleeping room</t>
  </si>
  <si>
    <t>landarea</t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</si>
  <si>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</si>
  <si>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</si>
  <si>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</si>
  <si>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</si>
  <si>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</si>
  <si>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</si>
  <si>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</si>
  <si>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</si>
  <si>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(Constant)</t>
  </si>
  <si>
    <t>rurscore Rural wealth score</t>
  </si>
  <si>
    <t>urbscore Urban wealth score</t>
  </si>
  <si>
    <t>Urban</t>
  </si>
  <si>
    <t xml:space="preserve">Histogram </t>
  </si>
  <si>
    <t>QH101_11 Source of drinking water: Eau du robinet dans le logement</t>
  </si>
  <si>
    <t>QH101_12 Source of drinking water: Eau du robinet dans la cour/Parcelle</t>
  </si>
  <si>
    <t>QH101_13 Source of drinking water: Eau du robinet du voisin</t>
  </si>
  <si>
    <t>QH101_14 Source of drinking water: Eau du robinet public/Borne fontaine</t>
  </si>
  <si>
    <t>QH101_21 Source of drinking water: Puits à pompe ou forage</t>
  </si>
  <si>
    <t>QH101_31 Source of drinking water: Puits creuse protégés</t>
  </si>
  <si>
    <t>QH101_32 Source of drinking water: Puits creuse non protégés</t>
  </si>
  <si>
    <t>QH101_41 Source of drinking water: Source protégée</t>
  </si>
  <si>
    <t>QH101_42 Source of drinking water: Source non protégée</t>
  </si>
  <si>
    <t>QH101_51 Source of drinking water: Eau de pluie</t>
  </si>
  <si>
    <t>QH101_61 Source of drinking water: Camion citerne</t>
  </si>
  <si>
    <t>QH101_71 Source of drinking water: Charette avec petite citerne/tonneau</t>
  </si>
  <si>
    <t>QH101_81 Source of drinking water: Eau de surface/Riviere/Barrage/Lac/Mare/Canal</t>
  </si>
  <si>
    <t>QH101_91 Source of drinking water: Eau en bouteille</t>
  </si>
  <si>
    <t>QH101_96 Source of drinking water: Autre</t>
  </si>
  <si>
    <t>QH109_11 Type of toilet facility: Chasse d'eau - à un système d'égout</t>
  </si>
  <si>
    <t>QH109_12 Type of toilet facility: Chasse d'eau - à une fosse septique</t>
  </si>
  <si>
    <t>QH109_13 Type of toilet facility: Chasse d'eau - fosse d'aisance</t>
  </si>
  <si>
    <t>QH109_14 Type of toilet facility: Chasse d'eau - à quelque chose d'autre</t>
  </si>
  <si>
    <t>QH109_15 Type of toilet facility: Chasse d'eau - ne sait pas</t>
  </si>
  <si>
    <t>QH109_21 Type of toilet facility: Fosses/latrines - ventilées ameliorées (VIP)</t>
  </si>
  <si>
    <t>QH109_22 Type of toilet facility: Fosses/latrines - avec dalles</t>
  </si>
  <si>
    <t>QH109_23 Type of toilet facility: Fosses/latrines - sans dalles/trou ouvert</t>
  </si>
  <si>
    <t>QH109_31 Type of toilet facility: Toilettes à compostage</t>
  </si>
  <si>
    <t>QH109_41 Type of toilet facility: Seau/tinette</t>
  </si>
  <si>
    <t>QH109_51 Type of toilet facility: Toilettes /latrines suspendues</t>
  </si>
  <si>
    <t>QH109_61 Type of toilet facility: Pas de toilette/nature</t>
  </si>
  <si>
    <t>QH109_96 Type of toilet facility: Autre</t>
  </si>
  <si>
    <t>QH109_11_sh Type of toilet facility: Chasse d'eau - à un système d'égout - shared</t>
  </si>
  <si>
    <t>QH109_12_sh Type of toilet facility: Chasse d'eau - à une fosse septique - shared</t>
  </si>
  <si>
    <t>QH109_13_sh Type of toilet facility: Chasse d'eau - fosse d'aisance - shared</t>
  </si>
  <si>
    <t>QH109_14_sh Type of toilet facility: Chasse d'eau - à quelque chose d'autre - shared</t>
  </si>
  <si>
    <t>QH109_15_sh Type of toilet facility: Chasse d'eau - ne sait pas - shared</t>
  </si>
  <si>
    <t>QH109_21_sh Type of toilet facility: Fosses/latrines - ventilées ameliorées (VIP) - shared</t>
  </si>
  <si>
    <t>QH109_22_sh Type of toilet facility: Fosses/latrines - avec dalles - shared</t>
  </si>
  <si>
    <t>QH109_23_sh Type of toilet facility: Fosses/latrines - sans dalles/trou ouvert - shared</t>
  </si>
  <si>
    <t>QH109_31_sh Type of toilet facility: Toilettes à compostage - shared</t>
  </si>
  <si>
    <t>QH109_41_sh Type of toilet facility: Seau/tinette - shared</t>
  </si>
  <si>
    <t>QH109_51_sh Type of toilet facility: Toilettes /latrines suspendues - shared</t>
  </si>
  <si>
    <t>QH109_96_sh Type of toilet facility: Autre - shared</t>
  </si>
  <si>
    <t>QH113_1 Type of cooking fuel: Electricité</t>
  </si>
  <si>
    <t>QH113_2 Type of cooking fuel: Gaz propane liquifié (GPL)</t>
  </si>
  <si>
    <t>QH113_3 Type of cooking fuel: Gaz naturel</t>
  </si>
  <si>
    <t>QH113_4 Type of cooking fuel: Biogaz</t>
  </si>
  <si>
    <t>QH113_5 Type of cooking fuel: Kérosène/Petrole</t>
  </si>
  <si>
    <t>QH113_6 Type of cooking fuel: Charbon, lignite</t>
  </si>
  <si>
    <t>QH113_7 Type of cooking fuel: Charbon de bois</t>
  </si>
  <si>
    <t>QH113_8 Type of cooking fuel: Bois</t>
  </si>
  <si>
    <t>QH113_9 Type of cooking fuel: Paille/Branche/Herbes</t>
  </si>
  <si>
    <t>QH113_10 Type of cooking fuel: Résidus agricoles</t>
  </si>
  <si>
    <t>QH113_95 Type of cooking fuel: Pas de repas préparé dans le mémage</t>
  </si>
  <si>
    <t>QH113_96 Type of cooking fuel: Autre/Bouse</t>
  </si>
  <si>
    <t>QH121A Electricity</t>
  </si>
  <si>
    <t>QH121B Radio</t>
  </si>
  <si>
    <t>QH121C Television</t>
  </si>
  <si>
    <t>QH121D Telephone (non-mobile)</t>
  </si>
  <si>
    <t>QH121E Computer</t>
  </si>
  <si>
    <t>QH121F Refrigerator</t>
  </si>
  <si>
    <t>QH121G Un lit</t>
  </si>
  <si>
    <t>QH121H Une table</t>
  </si>
  <si>
    <t>QH121I Une chaise</t>
  </si>
  <si>
    <t>QH121J Un fauteil/canape</t>
  </si>
  <si>
    <t>QH121K Une machine a coudre</t>
  </si>
  <si>
    <t>QH121L Un ventillateur</t>
  </si>
  <si>
    <t>QH121M Un Lecteur DVD/DIVX</t>
  </si>
  <si>
    <t>QH121N Un Chauffe eau</t>
  </si>
  <si>
    <t>QH122A Watch</t>
  </si>
  <si>
    <t>QH122B Mobile telephone</t>
  </si>
  <si>
    <t>QH122C Bicycle</t>
  </si>
  <si>
    <t>QH122D Motorcycle or scooter</t>
  </si>
  <si>
    <t>QH122E Animal-drawn cart</t>
  </si>
  <si>
    <t>QH122F Car or Truck</t>
  </si>
  <si>
    <t>QH122G Boat with a motor</t>
  </si>
  <si>
    <t>QH123 Bank account</t>
  </si>
  <si>
    <t>QH142_11 Main floor material: Terre/sable</t>
  </si>
  <si>
    <t>QH142_12 Main floor material: Bouse</t>
  </si>
  <si>
    <t>QH142_21 Main floor material: Planches en bois</t>
  </si>
  <si>
    <t>QH142_22 Main floor material: Palmes/bambou</t>
  </si>
  <si>
    <t>QH142_23 Main floor material: Nattes</t>
  </si>
  <si>
    <t>QH142_31 Main floor material: Parquet ou bois ciré</t>
  </si>
  <si>
    <t>QH142_32 Main floor material: Bandes de vinyles/asphalte</t>
  </si>
  <si>
    <t>QH142_33 Main floor material: Carrelage</t>
  </si>
  <si>
    <t>QH142_34 Main floor material: Ciment</t>
  </si>
  <si>
    <t>QH142_35 Main floor material: Moquette</t>
  </si>
  <si>
    <t>QH142_96 Main floor material: Autre</t>
  </si>
  <si>
    <t>QH143_11 Main roof material: Pas de toit</t>
  </si>
  <si>
    <t>QH143_12 Main roof material: Chaume/feuilles/herbes</t>
  </si>
  <si>
    <t>QH143_13 Main roof material: Mottes de terre</t>
  </si>
  <si>
    <t>QH143_21 Main roof material: Natte</t>
  </si>
  <si>
    <t>QH143_22 Main roof material: Palme/bambou</t>
  </si>
  <si>
    <t>QH143_23 Main roof material: Planches en bois</t>
  </si>
  <si>
    <t>QH143_24 Main roof material: Carton</t>
  </si>
  <si>
    <t>QH143_31 Main roof material: Tôle</t>
  </si>
  <si>
    <t>QH143_32 Main roof material: Bois</t>
  </si>
  <si>
    <t>QH143_33 Main roof material: Zinc/fibre de ciment</t>
  </si>
  <si>
    <t>QH143_34 Main roof material: Tuiles</t>
  </si>
  <si>
    <t>QH143_35 Main roof material: Ciment</t>
  </si>
  <si>
    <t>QH143_36 Main roof material: Shingles</t>
  </si>
  <si>
    <t>QH143_96 Main roof material: Autre</t>
  </si>
  <si>
    <t>QH144_11 Main wall material: Pas de mur</t>
  </si>
  <si>
    <t>QH144_12 Main wall material: Bambou/Cane/Palme/Tronc</t>
  </si>
  <si>
    <t>QH144_13 Main wall material: Terre</t>
  </si>
  <si>
    <t>QH144_21 Main wall material: Bambou avec boue</t>
  </si>
  <si>
    <t>QH144_22 Main wall material: Pierres avec boue</t>
  </si>
  <si>
    <t>QH144_23 Main wall material: Adobe non recouvert</t>
  </si>
  <si>
    <t>QH144_24 Main wall material: Contre-Plaque</t>
  </si>
  <si>
    <t>QH144_25 Main wall material: Carton</t>
  </si>
  <si>
    <t>QH144_26 Main wall material: Bois de récuperation</t>
  </si>
  <si>
    <t>QH144_31 Main wall material: Ciment</t>
  </si>
  <si>
    <t>QH144_32 Main wall material: Pierres avec chaux/ciment</t>
  </si>
  <si>
    <t>QH144_33 Main wall material: Briques</t>
  </si>
  <si>
    <t>QH144_34 Main wall material: Blocs de ciment</t>
  </si>
  <si>
    <t>QH144_35 Main wall material: Adobe recourt</t>
  </si>
  <si>
    <t>QH144_36 Main wall material: Planches en bois/Shingles</t>
  </si>
  <si>
    <t>QH144_37 Main wall material: Tôle</t>
  </si>
  <si>
    <t>QH144_96 Main wall material: Autres</t>
  </si>
  <si>
    <t>DOMESTIC Domestic staff</t>
  </si>
  <si>
    <t>HOUSE Owns a house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</si>
  <si>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</si>
  <si>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</si>
  <si>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Madagascar DHS 2021</t>
  </si>
  <si>
    <t>QH118A_1 Cows/bulls: 1-4</t>
  </si>
  <si>
    <t>QH118A_2 Cows/bulls: 5-9</t>
  </si>
  <si>
    <t>QH118A_3 Cows/bulls: 10+</t>
  </si>
  <si>
    <t>QH118B_1 Zébus: 1-4</t>
  </si>
  <si>
    <t>QH118B_2 Zébus: 5-9</t>
  </si>
  <si>
    <t>QH118B_3 Zébus: 10+</t>
  </si>
  <si>
    <t>QH118C_1 Horses/donkeys/mules: 1-4</t>
  </si>
  <si>
    <t>QH118C_2 Horses/donkeys/mules: 5-9</t>
  </si>
  <si>
    <t>QH118C_3 Horses/donkeys/mules: 10+</t>
  </si>
  <si>
    <t>QH118D_1 Goats: 1-4</t>
  </si>
  <si>
    <t>QH118D_2 Goats: 5-9</t>
  </si>
  <si>
    <t>QH118D_3 Goats: 10+</t>
  </si>
  <si>
    <t>QH118E_1 Sheep: 1-4</t>
  </si>
  <si>
    <t>QH118E_2 Sheep: 5-9</t>
  </si>
  <si>
    <t>QH118E_3 Sheep: 10+</t>
  </si>
  <si>
    <t>QH118F_1 Chickens or other poultry: 1-9</t>
  </si>
  <si>
    <t>QH118F_2 Chickens or other poultry: 10-29</t>
  </si>
  <si>
    <t>QH118F_3 Chickens or other poultry: 30+</t>
  </si>
  <si>
    <t>QH118G_1 Canards/Oies/Dindes: 1-4</t>
  </si>
  <si>
    <t>QH118G_2 Canards/Oies/Dindes: 5-9</t>
  </si>
  <si>
    <t>QH118G_3 Canards/Oies/Dindes: 10+</t>
  </si>
  <si>
    <t>QH118H_1 Cochons: 1-4</t>
  </si>
  <si>
    <t>QH118H_2 Cochons: 5-9</t>
  </si>
  <si>
    <t>QH118H_3 Cochons: 10+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</si>
</sst>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  <numFmt numFmtId="177" formatCode="0.00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69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/>
    <xf numFmtId="0" fontId="4" fillId="0" borderId="0" xfId="2"/>
    <xf numFmtId="0" fontId="4" fillId="0" borderId="0" xfId="3"/>
    <xf numFmtId="0" fontId="4" fillId="0" borderId="0" xfId="4"/>
    <xf numFmtId="0" fontId="5" fillId="0" borderId="0" xfId="1" applyFont="1" applyAlignment="1">
      <alignment horizontal="center" wrapText="1"/>
    </xf>
    <xf numFmtId="0" fontId="5" fillId="0" borderId="0" xfId="2" applyFont="1" applyAlignment="1">
      <alignment horizontal="left" wrapText="1"/>
    </xf>
    <xf numFmtId="177" fontId="0" fillId="0" borderId="0" xfId="0" applyNumberFormat="1" applyAlignment="1">
      <alignment horizontal="right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4" applyFont="1" applyAlignment="1">
      <alignment horizontal="left" vertical="top" wrapText="1"/>
    </xf>
    <xf numFmtId="0" fontId="2" fillId="0" borderId="0" xfId="5" applyFont="1" applyBorder="1" applyAlignment="1">
      <alignment horizontal="center" vertical="center" wrapText="1"/>
    </xf>
    <xf numFmtId="0" fontId="7" fillId="0" borderId="25" xfId="5" applyFont="1" applyBorder="1" applyAlignment="1">
      <alignment horizontal="left" wrapText="1"/>
    </xf>
    <xf numFmtId="0" fontId="7" fillId="0" borderId="26" xfId="5" applyFont="1" applyBorder="1" applyAlignment="1">
      <alignment horizontal="center" wrapText="1"/>
    </xf>
    <xf numFmtId="0" fontId="7" fillId="0" borderId="27" xfId="5" applyFont="1" applyBorder="1" applyAlignment="1">
      <alignment horizontal="center" wrapText="1"/>
    </xf>
    <xf numFmtId="0" fontId="7" fillId="0" borderId="28" xfId="5" applyFont="1" applyBorder="1" applyAlignment="1">
      <alignment horizontal="center" wrapText="1"/>
    </xf>
    <xf numFmtId="0" fontId="7" fillId="0" borderId="20" xfId="5" applyFont="1" applyBorder="1" applyAlignment="1">
      <alignment horizontal="left" vertical="top" wrapText="1"/>
    </xf>
    <xf numFmtId="164" fontId="7" fillId="0" borderId="14" xfId="5" applyNumberFormat="1" applyFont="1" applyBorder="1" applyAlignment="1">
      <alignment horizontal="right" vertical="center"/>
    </xf>
    <xf numFmtId="165" fontId="7" fillId="0" borderId="15" xfId="5" applyNumberFormat="1" applyFont="1" applyBorder="1" applyAlignment="1">
      <alignment horizontal="right" vertical="center"/>
    </xf>
    <xf numFmtId="166" fontId="7" fillId="0" borderId="15" xfId="5" applyNumberFormat="1" applyFont="1" applyBorder="1" applyAlignment="1">
      <alignment horizontal="right" vertical="center"/>
    </xf>
    <xf numFmtId="166" fontId="7" fillId="0" borderId="16" xfId="5" applyNumberFormat="1" applyFont="1" applyBorder="1" applyAlignment="1">
      <alignment horizontal="right" vertical="center"/>
    </xf>
    <xf numFmtId="0" fontId="7" fillId="0" borderId="23" xfId="5" applyFont="1" applyBorder="1" applyAlignment="1">
      <alignment horizontal="left" vertical="top" wrapText="1"/>
    </xf>
    <xf numFmtId="164" fontId="7" fillId="0" borderId="29" xfId="5" applyNumberFormat="1" applyFont="1" applyBorder="1" applyAlignment="1">
      <alignment horizontal="right" vertical="center"/>
    </xf>
    <xf numFmtId="165" fontId="7" fillId="0" borderId="1" xfId="5" applyNumberFormat="1" applyFont="1" applyBorder="1" applyAlignment="1">
      <alignment horizontal="right" vertical="center"/>
    </xf>
    <xf numFmtId="166" fontId="7" fillId="0" borderId="1" xfId="5" applyNumberFormat="1" applyFont="1" applyBorder="1" applyAlignment="1">
      <alignment horizontal="right" vertical="center"/>
    </xf>
    <xf numFmtId="166" fontId="7" fillId="0" borderId="30" xfId="5" applyNumberFormat="1" applyFont="1" applyBorder="1" applyAlignment="1">
      <alignment horizontal="right" vertical="center"/>
    </xf>
    <xf numFmtId="0" fontId="7" fillId="0" borderId="24" xfId="5" applyFont="1" applyBorder="1" applyAlignment="1">
      <alignment horizontal="left" vertical="top" wrapText="1"/>
    </xf>
    <xf numFmtId="173" fontId="7" fillId="0" borderId="17" xfId="5" applyNumberFormat="1" applyFont="1" applyBorder="1" applyAlignment="1">
      <alignment horizontal="right" vertical="center"/>
    </xf>
    <xf numFmtId="171" fontId="7" fillId="0" borderId="18" xfId="5" applyNumberFormat="1" applyFont="1" applyBorder="1" applyAlignment="1">
      <alignment horizontal="right" vertical="center"/>
    </xf>
    <xf numFmtId="166" fontId="7" fillId="0" borderId="18" xfId="5" applyNumberFormat="1" applyFont="1" applyBorder="1" applyAlignment="1">
      <alignment horizontal="right" vertical="center"/>
    </xf>
    <xf numFmtId="166" fontId="7" fillId="0" borderId="19" xfId="5" applyNumberFormat="1" applyFont="1" applyBorder="1" applyAlignment="1">
      <alignment horizontal="right" vertical="center"/>
    </xf>
    <xf numFmtId="0" fontId="7" fillId="0" borderId="0" xfId="5" applyFont="1" applyBorder="1" applyAlignment="1">
      <alignment horizontal="left" vertical="top" wrapText="1"/>
    </xf>
    <xf numFmtId="0" fontId="6" fillId="0" borderId="0" xfId="5"/>
    <xf numFmtId="0" fontId="7" fillId="0" borderId="20" xfId="5" applyFont="1" applyBorder="1" applyAlignment="1">
      <alignment horizontal="left" wrapText="1"/>
    </xf>
    <xf numFmtId="0" fontId="7" fillId="0" borderId="31" xfId="5" applyFont="1" applyBorder="1" applyAlignment="1">
      <alignment horizontal="center" wrapText="1"/>
    </xf>
    <xf numFmtId="0" fontId="7" fillId="0" borderId="24" xfId="5" applyFont="1" applyBorder="1" applyAlignment="1">
      <alignment horizontal="left" wrapText="1"/>
    </xf>
    <xf numFmtId="0" fontId="7" fillId="0" borderId="32" xfId="5" applyFont="1" applyBorder="1" applyAlignment="1">
      <alignment horizontal="center"/>
    </xf>
    <xf numFmtId="165" fontId="7" fillId="0" borderId="20" xfId="5" applyNumberFormat="1" applyFont="1" applyBorder="1" applyAlignment="1">
      <alignment horizontal="right" vertical="center"/>
    </xf>
    <xf numFmtId="165" fontId="7" fillId="0" borderId="23" xfId="5" applyNumberFormat="1" applyFont="1" applyBorder="1" applyAlignment="1">
      <alignment horizontal="right" vertical="center"/>
    </xf>
    <xf numFmtId="165" fontId="7" fillId="0" borderId="24" xfId="5" applyNumberFormat="1" applyFont="1" applyBorder="1" applyAlignment="1">
      <alignment horizontal="right" vertical="center"/>
    </xf>
    <xf numFmtId="0" fontId="2" fillId="0" borderId="0" xfId="5" applyFont="1" applyBorder="1" applyAlignment="1">
      <alignment horizontal="center" vertical="center" wrapText="1"/>
    </xf>
    <xf numFmtId="0" fontId="2" fillId="0" borderId="0" xfId="6" applyFont="1" applyBorder="1" applyAlignment="1">
      <alignment horizontal="center" vertical="center" wrapText="1"/>
    </xf>
    <xf numFmtId="0" fontId="7" fillId="0" borderId="25" xfId="6" applyFont="1" applyBorder="1" applyAlignment="1">
      <alignment horizontal="left" wrapText="1"/>
    </xf>
    <xf numFmtId="0" fontId="7" fillId="0" borderId="26" xfId="6" applyFont="1" applyBorder="1" applyAlignment="1">
      <alignment horizontal="center" wrapText="1"/>
    </xf>
    <xf numFmtId="0" fontId="7" fillId="0" borderId="27" xfId="6" applyFont="1" applyBorder="1" applyAlignment="1">
      <alignment horizontal="center" wrapText="1"/>
    </xf>
    <xf numFmtId="0" fontId="7" fillId="0" borderId="28" xfId="6" applyFont="1" applyBorder="1" applyAlignment="1">
      <alignment horizontal="center" wrapText="1"/>
    </xf>
    <xf numFmtId="0" fontId="7" fillId="0" borderId="20" xfId="6" applyFont="1" applyBorder="1" applyAlignment="1">
      <alignment horizontal="left" vertical="top" wrapText="1"/>
    </xf>
    <xf numFmtId="164" fontId="7" fillId="0" borderId="14" xfId="6" applyNumberFormat="1" applyFont="1" applyBorder="1" applyAlignment="1">
      <alignment horizontal="right" vertical="center"/>
    </xf>
    <xf numFmtId="165" fontId="7" fillId="0" borderId="15" xfId="6" applyNumberFormat="1" applyFont="1" applyBorder="1" applyAlignment="1">
      <alignment horizontal="right" vertical="center"/>
    </xf>
    <xf numFmtId="166" fontId="7" fillId="0" borderId="15" xfId="6" applyNumberFormat="1" applyFont="1" applyBorder="1" applyAlignment="1">
      <alignment horizontal="right" vertical="center"/>
    </xf>
    <xf numFmtId="166" fontId="7" fillId="0" borderId="16" xfId="6" applyNumberFormat="1" applyFont="1" applyBorder="1" applyAlignment="1">
      <alignment horizontal="right" vertical="center"/>
    </xf>
    <xf numFmtId="0" fontId="7" fillId="0" borderId="23" xfId="6" applyFont="1" applyBorder="1" applyAlignment="1">
      <alignment horizontal="left" vertical="top" wrapText="1"/>
    </xf>
    <xf numFmtId="164" fontId="7" fillId="0" borderId="29" xfId="6" applyNumberFormat="1" applyFont="1" applyBorder="1" applyAlignment="1">
      <alignment horizontal="right" vertical="center"/>
    </xf>
    <xf numFmtId="165" fontId="7" fillId="0" borderId="1" xfId="6" applyNumberFormat="1" applyFont="1" applyBorder="1" applyAlignment="1">
      <alignment horizontal="right" vertical="center"/>
    </xf>
    <xf numFmtId="166" fontId="7" fillId="0" borderId="1" xfId="6" applyNumberFormat="1" applyFont="1" applyBorder="1" applyAlignment="1">
      <alignment horizontal="right" vertical="center"/>
    </xf>
    <xf numFmtId="166" fontId="7" fillId="0" borderId="30" xfId="6" applyNumberFormat="1" applyFont="1" applyBorder="1" applyAlignment="1">
      <alignment horizontal="right" vertical="center"/>
    </xf>
    <xf numFmtId="173" fontId="7" fillId="0" borderId="29" xfId="6" applyNumberFormat="1" applyFont="1" applyBorder="1" applyAlignment="1">
      <alignment horizontal="right" vertical="center"/>
    </xf>
    <xf numFmtId="171" fontId="7" fillId="0" borderId="1" xfId="6" applyNumberFormat="1" applyFont="1" applyBorder="1" applyAlignment="1">
      <alignment horizontal="right" vertical="center"/>
    </xf>
    <xf numFmtId="167" fontId="7" fillId="0" borderId="29" xfId="6" applyNumberFormat="1" applyFont="1" applyBorder="1" applyAlignment="1">
      <alignment horizontal="right" vertical="center"/>
    </xf>
    <xf numFmtId="168" fontId="7" fillId="0" borderId="1" xfId="6" applyNumberFormat="1" applyFont="1" applyBorder="1" applyAlignment="1">
      <alignment horizontal="right" vertical="center"/>
    </xf>
    <xf numFmtId="0" fontId="7" fillId="0" borderId="24" xfId="6" applyFont="1" applyBorder="1" applyAlignment="1">
      <alignment horizontal="left" vertical="top" wrapText="1"/>
    </xf>
    <xf numFmtId="167" fontId="7" fillId="0" borderId="17" xfId="6" applyNumberFormat="1" applyFont="1" applyBorder="1" applyAlignment="1">
      <alignment horizontal="right" vertical="center"/>
    </xf>
    <xf numFmtId="172" fontId="7" fillId="0" borderId="18" xfId="6" applyNumberFormat="1" applyFont="1" applyBorder="1" applyAlignment="1">
      <alignment horizontal="right" vertical="center"/>
    </xf>
    <xf numFmtId="166" fontId="7" fillId="0" borderId="18" xfId="6" applyNumberFormat="1" applyFont="1" applyBorder="1" applyAlignment="1">
      <alignment horizontal="right" vertical="center"/>
    </xf>
    <xf numFmtId="166" fontId="7" fillId="0" borderId="19" xfId="6" applyNumberFormat="1" applyFont="1" applyBorder="1" applyAlignment="1">
      <alignment horizontal="right" vertical="center"/>
    </xf>
    <xf numFmtId="0" fontId="7" fillId="0" borderId="0" xfId="6" applyFont="1" applyBorder="1" applyAlignment="1">
      <alignment horizontal="left" vertical="top" wrapText="1"/>
    </xf>
    <xf numFmtId="0" fontId="6" fillId="0" borderId="0" xfId="6"/>
    <xf numFmtId="0" fontId="7" fillId="0" borderId="20" xfId="6" applyFont="1" applyBorder="1" applyAlignment="1">
      <alignment horizontal="left" wrapText="1"/>
    </xf>
    <xf numFmtId="0" fontId="7" fillId="0" borderId="31" xfId="6" applyFont="1" applyBorder="1" applyAlignment="1">
      <alignment horizontal="center" wrapText="1"/>
    </xf>
    <xf numFmtId="0" fontId="7" fillId="0" borderId="24" xfId="6" applyFont="1" applyBorder="1" applyAlignment="1">
      <alignment horizontal="left" wrapText="1"/>
    </xf>
    <xf numFmtId="0" fontId="7" fillId="0" borderId="32" xfId="6" applyFont="1" applyBorder="1" applyAlignment="1">
      <alignment horizontal="center"/>
    </xf>
    <xf numFmtId="165" fontId="7" fillId="0" borderId="20" xfId="6" applyNumberFormat="1" applyFont="1" applyBorder="1" applyAlignment="1">
      <alignment horizontal="right" vertical="center"/>
    </xf>
    <xf numFmtId="165" fontId="7" fillId="0" borderId="23" xfId="6" applyNumberFormat="1" applyFont="1" applyBorder="1" applyAlignment="1">
      <alignment horizontal="right" vertical="center"/>
    </xf>
    <xf numFmtId="0" fontId="2" fillId="0" borderId="0" xfId="6" applyFont="1" applyBorder="1" applyAlignment="1">
      <alignment horizontal="center" vertical="center" wrapText="1"/>
    </xf>
    <xf numFmtId="165" fontId="7" fillId="0" borderId="24" xfId="6" applyNumberFormat="1" applyFont="1" applyBorder="1" applyAlignment="1">
      <alignment horizontal="right" vertical="center"/>
    </xf>
    <xf numFmtId="0" fontId="7" fillId="0" borderId="0" xfId="6" applyFont="1" applyBorder="1" applyAlignment="1">
      <alignment horizontal="left" vertical="top" wrapText="1"/>
    </xf>
    <xf numFmtId="0" fontId="2" fillId="0" borderId="0" xfId="7" applyFont="1" applyBorder="1" applyAlignment="1">
      <alignment horizontal="center" vertical="center" wrapText="1"/>
    </xf>
    <xf numFmtId="0" fontId="7" fillId="0" borderId="25" xfId="7" applyFont="1" applyBorder="1" applyAlignment="1">
      <alignment horizontal="left" wrapText="1"/>
    </xf>
    <xf numFmtId="0" fontId="7" fillId="0" borderId="26" xfId="7" applyFont="1" applyBorder="1" applyAlignment="1">
      <alignment horizontal="center" wrapText="1"/>
    </xf>
    <xf numFmtId="0" fontId="7" fillId="0" borderId="27" xfId="7" applyFont="1" applyBorder="1" applyAlignment="1">
      <alignment horizontal="center" wrapText="1"/>
    </xf>
    <xf numFmtId="0" fontId="7" fillId="0" borderId="28" xfId="7" applyFont="1" applyBorder="1" applyAlignment="1">
      <alignment horizontal="center" wrapText="1"/>
    </xf>
    <xf numFmtId="0" fontId="7" fillId="0" borderId="20" xfId="7" applyFont="1" applyBorder="1" applyAlignment="1">
      <alignment horizontal="left" vertical="top" wrapText="1"/>
    </xf>
    <xf numFmtId="164" fontId="7" fillId="0" borderId="14" xfId="7" applyNumberFormat="1" applyFont="1" applyBorder="1" applyAlignment="1">
      <alignment horizontal="right" vertical="center"/>
    </xf>
    <xf numFmtId="165" fontId="7" fillId="0" borderId="15" xfId="7" applyNumberFormat="1" applyFont="1" applyBorder="1" applyAlignment="1">
      <alignment horizontal="right" vertical="center"/>
    </xf>
    <xf numFmtId="166" fontId="7" fillId="0" borderId="15" xfId="7" applyNumberFormat="1" applyFont="1" applyBorder="1" applyAlignment="1">
      <alignment horizontal="right" vertical="center"/>
    </xf>
    <xf numFmtId="166" fontId="7" fillId="0" borderId="16" xfId="7" applyNumberFormat="1" applyFont="1" applyBorder="1" applyAlignment="1">
      <alignment horizontal="right" vertical="center"/>
    </xf>
    <xf numFmtId="0" fontId="7" fillId="0" borderId="23" xfId="7" applyFont="1" applyBorder="1" applyAlignment="1">
      <alignment horizontal="left" vertical="top" wrapText="1"/>
    </xf>
    <xf numFmtId="164" fontId="7" fillId="0" borderId="29" xfId="7" applyNumberFormat="1" applyFont="1" applyBorder="1" applyAlignment="1">
      <alignment horizontal="right" vertical="center"/>
    </xf>
    <xf numFmtId="165" fontId="7" fillId="0" borderId="1" xfId="7" applyNumberFormat="1" applyFont="1" applyBorder="1" applyAlignment="1">
      <alignment horizontal="right" vertical="center"/>
    </xf>
    <xf numFmtId="166" fontId="7" fillId="0" borderId="1" xfId="7" applyNumberFormat="1" applyFont="1" applyBorder="1" applyAlignment="1">
      <alignment horizontal="right" vertical="center"/>
    </xf>
    <xf numFmtId="166" fontId="7" fillId="0" borderId="30" xfId="7" applyNumberFormat="1" applyFont="1" applyBorder="1" applyAlignment="1">
      <alignment horizontal="right" vertical="center"/>
    </xf>
    <xf numFmtId="173" fontId="7" fillId="0" borderId="29" xfId="7" applyNumberFormat="1" applyFont="1" applyBorder="1" applyAlignment="1">
      <alignment horizontal="right" vertical="center"/>
    </xf>
    <xf numFmtId="171" fontId="7" fillId="0" borderId="1" xfId="7" applyNumberFormat="1" applyFont="1" applyBorder="1" applyAlignment="1">
      <alignment horizontal="right" vertical="center"/>
    </xf>
    <xf numFmtId="167" fontId="7" fillId="0" borderId="29" xfId="7" applyNumberFormat="1" applyFont="1" applyBorder="1" applyAlignment="1">
      <alignment horizontal="right" vertical="center"/>
    </xf>
    <xf numFmtId="168" fontId="7" fillId="0" borderId="1" xfId="7" applyNumberFormat="1" applyFont="1" applyBorder="1" applyAlignment="1">
      <alignment horizontal="right" vertical="center"/>
    </xf>
    <xf numFmtId="0" fontId="7" fillId="0" borderId="24" xfId="7" applyFont="1" applyBorder="1" applyAlignment="1">
      <alignment horizontal="left" vertical="top" wrapText="1"/>
    </xf>
    <xf numFmtId="174" fontId="7" fillId="0" borderId="17" xfId="7" applyNumberFormat="1" applyFont="1" applyBorder="1" applyAlignment="1">
      <alignment horizontal="right" vertical="center"/>
    </xf>
    <xf numFmtId="172" fontId="7" fillId="0" borderId="18" xfId="7" applyNumberFormat="1" applyFont="1" applyBorder="1" applyAlignment="1">
      <alignment horizontal="right" vertical="center"/>
    </xf>
    <xf numFmtId="166" fontId="7" fillId="0" borderId="18" xfId="7" applyNumberFormat="1" applyFont="1" applyBorder="1" applyAlignment="1">
      <alignment horizontal="right" vertical="center"/>
    </xf>
    <xf numFmtId="166" fontId="7" fillId="0" borderId="19" xfId="7" applyNumberFormat="1" applyFont="1" applyBorder="1" applyAlignment="1">
      <alignment horizontal="right" vertical="center"/>
    </xf>
    <xf numFmtId="0" fontId="7" fillId="0" borderId="0" xfId="7" applyFont="1" applyBorder="1" applyAlignment="1">
      <alignment horizontal="left" vertical="top" wrapText="1"/>
    </xf>
    <xf numFmtId="0" fontId="6" fillId="0" borderId="0" xfId="7"/>
    <xf numFmtId="0" fontId="7" fillId="0" borderId="20" xfId="7" applyFont="1" applyBorder="1" applyAlignment="1">
      <alignment horizontal="left" wrapText="1"/>
    </xf>
    <xf numFmtId="0" fontId="7" fillId="0" borderId="31" xfId="7" applyFont="1" applyBorder="1" applyAlignment="1">
      <alignment horizontal="center" wrapText="1"/>
    </xf>
    <xf numFmtId="0" fontId="7" fillId="0" borderId="24" xfId="7" applyFont="1" applyBorder="1" applyAlignment="1">
      <alignment horizontal="left" wrapText="1"/>
    </xf>
    <xf numFmtId="0" fontId="7" fillId="0" borderId="32" xfId="7" applyFont="1" applyBorder="1" applyAlignment="1">
      <alignment horizontal="center"/>
    </xf>
    <xf numFmtId="165" fontId="7" fillId="0" borderId="20" xfId="7" applyNumberFormat="1" applyFont="1" applyBorder="1" applyAlignment="1">
      <alignment horizontal="right" vertical="center"/>
    </xf>
    <xf numFmtId="165" fontId="7" fillId="0" borderId="23" xfId="7" applyNumberFormat="1" applyFont="1" applyBorder="1" applyAlignment="1">
      <alignment horizontal="right" vertical="center"/>
    </xf>
    <xf numFmtId="165" fontId="7" fillId="0" borderId="24" xfId="7" applyNumberFormat="1" applyFont="1" applyBorder="1" applyAlignment="1">
      <alignment horizontal="right" vertical="center"/>
    </xf>
    <xf numFmtId="0" fontId="2" fillId="0" borderId="0" xfId="7" applyFont="1" applyBorder="1" applyAlignment="1">
      <alignment horizontal="center" vertical="center" wrapText="1"/>
    </xf>
    <xf numFmtId="0" fontId="2" fillId="0" borderId="0" xfId="8" applyFont="1" applyBorder="1" applyAlignment="1">
      <alignment horizontal="center" vertical="center" wrapText="1"/>
    </xf>
    <xf numFmtId="0" fontId="7" fillId="0" borderId="3" xfId="8" applyFont="1" applyBorder="1" applyAlignment="1">
      <alignment horizontal="left" wrapText="1"/>
    </xf>
    <xf numFmtId="0" fontId="7" fillId="0" borderId="4" xfId="8" applyFont="1" applyBorder="1" applyAlignment="1">
      <alignment horizontal="left" wrapText="1"/>
    </xf>
    <xf numFmtId="0" fontId="7" fillId="0" borderId="5" xfId="8" applyFont="1" applyBorder="1" applyAlignment="1">
      <alignment horizontal="center" wrapText="1"/>
    </xf>
    <xf numFmtId="0" fontId="7" fillId="0" borderId="6" xfId="8" applyFont="1" applyBorder="1" applyAlignment="1">
      <alignment horizontal="center" wrapText="1"/>
    </xf>
    <xf numFmtId="0" fontId="7" fillId="0" borderId="6" xfId="8" applyFont="1" applyBorder="1" applyAlignment="1">
      <alignment horizontal="center" wrapText="1"/>
    </xf>
    <xf numFmtId="0" fontId="7" fillId="0" borderId="7" xfId="8" applyFont="1" applyBorder="1" applyAlignment="1">
      <alignment horizontal="center" wrapText="1"/>
    </xf>
    <xf numFmtId="0" fontId="7" fillId="0" borderId="8" xfId="8" applyFont="1" applyBorder="1" applyAlignment="1">
      <alignment horizontal="left" wrapText="1"/>
    </xf>
    <xf numFmtId="0" fontId="7" fillId="0" borderId="9" xfId="8" applyFont="1" applyBorder="1" applyAlignment="1">
      <alignment horizontal="left" wrapText="1"/>
    </xf>
    <xf numFmtId="0" fontId="7" fillId="0" borderId="10" xfId="8" applyFont="1" applyBorder="1" applyAlignment="1">
      <alignment horizontal="center" wrapText="1"/>
    </xf>
    <xf numFmtId="0" fontId="7" fillId="0" borderId="11" xfId="8" applyFont="1" applyBorder="1" applyAlignment="1">
      <alignment horizontal="center" wrapText="1"/>
    </xf>
    <xf numFmtId="0" fontId="7" fillId="0" borderId="11" xfId="8" applyFont="1" applyBorder="1" applyAlignment="1">
      <alignment horizontal="center" wrapText="1"/>
    </xf>
    <xf numFmtId="0" fontId="7" fillId="0" borderId="12" xfId="8" applyFont="1" applyBorder="1" applyAlignment="1">
      <alignment horizontal="center" wrapText="1"/>
    </xf>
    <xf numFmtId="0" fontId="7" fillId="0" borderId="13" xfId="8" applyFont="1" applyBorder="1" applyAlignment="1">
      <alignment horizontal="left" vertical="top"/>
    </xf>
    <xf numFmtId="0" fontId="7" fillId="0" borderId="4" xfId="8" applyFont="1" applyBorder="1" applyAlignment="1">
      <alignment horizontal="left" vertical="top" wrapText="1"/>
    </xf>
    <xf numFmtId="171" fontId="7" fillId="0" borderId="14" xfId="8" applyNumberFormat="1" applyFont="1" applyBorder="1" applyAlignment="1">
      <alignment horizontal="right" vertical="center"/>
    </xf>
    <xf numFmtId="165" fontId="7" fillId="0" borderId="15" xfId="8" applyNumberFormat="1" applyFont="1" applyBorder="1" applyAlignment="1">
      <alignment horizontal="right" vertical="center"/>
    </xf>
    <xf numFmtId="0" fontId="7" fillId="0" borderId="15" xfId="8" applyFont="1" applyBorder="1" applyAlignment="1">
      <alignment horizontal="left" vertical="center" wrapText="1"/>
    </xf>
    <xf numFmtId="171" fontId="7" fillId="0" borderId="15" xfId="8" applyNumberFormat="1" applyFont="1" applyBorder="1" applyAlignment="1">
      <alignment horizontal="right" vertical="center"/>
    </xf>
    <xf numFmtId="171" fontId="7" fillId="0" borderId="16" xfId="8" applyNumberFormat="1" applyFont="1" applyBorder="1" applyAlignment="1">
      <alignment horizontal="right" vertical="center"/>
    </xf>
    <xf numFmtId="0" fontId="7" fillId="0" borderId="8" xfId="8" applyFont="1" applyBorder="1" applyAlignment="1">
      <alignment horizontal="left" vertical="top" wrapText="1"/>
    </xf>
    <xf numFmtId="0" fontId="7" fillId="0" borderId="9" xfId="8" applyFont="1" applyBorder="1" applyAlignment="1">
      <alignment horizontal="left" vertical="top" wrapText="1"/>
    </xf>
    <xf numFmtId="165" fontId="7" fillId="0" borderId="17" xfId="8" applyNumberFormat="1" applyFont="1" applyBorder="1" applyAlignment="1">
      <alignment horizontal="right" vertical="center"/>
    </xf>
    <xf numFmtId="165" fontId="7" fillId="0" borderId="18" xfId="8" applyNumberFormat="1" applyFont="1" applyBorder="1" applyAlignment="1">
      <alignment horizontal="right" vertical="center"/>
    </xf>
    <xf numFmtId="171" fontId="7" fillId="0" borderId="18" xfId="8" applyNumberFormat="1" applyFont="1" applyBorder="1" applyAlignment="1">
      <alignment horizontal="right" vertical="center"/>
    </xf>
    <xf numFmtId="171" fontId="7" fillId="0" borderId="19" xfId="8" applyNumberFormat="1" applyFont="1" applyBorder="1" applyAlignment="1">
      <alignment horizontal="right" vertical="center"/>
    </xf>
    <xf numFmtId="0" fontId="7" fillId="0" borderId="0" xfId="8" applyFont="1" applyBorder="1" applyAlignment="1">
      <alignment horizontal="left" vertical="top" wrapText="1"/>
    </xf>
    <xf numFmtId="165" fontId="7" fillId="0" borderId="14" xfId="8" applyNumberFormat="1" applyFont="1" applyBorder="1" applyAlignment="1">
      <alignment horizontal="right" vertical="center"/>
    </xf>
    <xf numFmtId="0" fontId="7" fillId="2" borderId="0" xfId="8" applyFont="1" applyFill="1"/>
    <xf numFmtId="0" fontId="6" fillId="0" borderId="0" xfId="8"/>
    <xf numFmtId="0" fontId="7" fillId="0" borderId="3" xfId="8" applyFont="1" applyBorder="1" applyAlignment="1">
      <alignment horizontal="left" vertical="top" wrapText="1"/>
    </xf>
    <xf numFmtId="166" fontId="7" fillId="0" borderId="20" xfId="8" applyNumberFormat="1" applyFont="1" applyBorder="1" applyAlignment="1">
      <alignment horizontal="right" vertical="center"/>
    </xf>
    <xf numFmtId="0" fontId="7" fillId="0" borderId="21" xfId="8" applyFont="1" applyBorder="1" applyAlignment="1">
      <alignment horizontal="left" vertical="top" wrapText="1"/>
    </xf>
    <xf numFmtId="0" fontId="7" fillId="0" borderId="22" xfId="8" applyFont="1" applyBorder="1" applyAlignment="1">
      <alignment horizontal="left" vertical="top" wrapText="1"/>
    </xf>
    <xf numFmtId="166" fontId="7" fillId="0" borderId="23" xfId="8" applyNumberFormat="1" applyFont="1" applyBorder="1" applyAlignment="1">
      <alignment horizontal="right" vertical="center"/>
    </xf>
    <xf numFmtId="0" fontId="7" fillId="0" borderId="22" xfId="8" applyFont="1" applyBorder="1" applyAlignment="1">
      <alignment horizontal="left" vertical="top" wrapText="1"/>
    </xf>
    <xf numFmtId="169" fontId="7" fillId="0" borderId="23" xfId="8" applyNumberFormat="1" applyFont="1" applyBorder="1" applyAlignment="1">
      <alignment horizontal="right" vertical="center"/>
    </xf>
    <xf numFmtId="170" fontId="7" fillId="0" borderId="23" xfId="8" applyNumberFormat="1" applyFont="1" applyBorder="1" applyAlignment="1">
      <alignment horizontal="right" vertical="center"/>
    </xf>
    <xf numFmtId="172" fontId="7" fillId="0" borderId="23" xfId="8" applyNumberFormat="1" applyFont="1" applyBorder="1" applyAlignment="1">
      <alignment horizontal="right" vertical="center"/>
    </xf>
    <xf numFmtId="171" fontId="7" fillId="0" borderId="23" xfId="8" applyNumberFormat="1" applyFont="1" applyBorder="1" applyAlignment="1">
      <alignment horizontal="right" vertical="center"/>
    </xf>
    <xf numFmtId="165" fontId="7" fillId="0" borderId="23" xfId="8" applyNumberFormat="1" applyFont="1" applyBorder="1" applyAlignment="1">
      <alignment horizontal="right" vertical="center"/>
    </xf>
    <xf numFmtId="0" fontId="7" fillId="0" borderId="22" xfId="8" applyFont="1" applyBorder="1" applyAlignment="1">
      <alignment horizontal="left" vertical="top"/>
    </xf>
    <xf numFmtId="0" fontId="7" fillId="0" borderId="9" xfId="8" applyFont="1" applyBorder="1" applyAlignment="1">
      <alignment horizontal="left" vertical="top"/>
    </xf>
    <xf numFmtId="169" fontId="7" fillId="0" borderId="24" xfId="8" applyNumberFormat="1" applyFont="1" applyBorder="1" applyAlignment="1">
      <alignment horizontal="right" vertical="center"/>
    </xf>
    <xf numFmtId="0" fontId="7" fillId="0" borderId="20" xfId="8" applyFont="1" applyBorder="1" applyAlignment="1">
      <alignment horizontal="left" wrapText="1"/>
    </xf>
    <xf numFmtId="0" fontId="7" fillId="0" borderId="24" xfId="8" applyFont="1" applyBorder="1" applyAlignment="1">
      <alignment horizontal="left" wrapText="1"/>
    </xf>
    <xf numFmtId="0" fontId="7" fillId="0" borderId="12" xfId="8" applyFont="1" applyBorder="1" applyAlignment="1">
      <alignment horizontal="center" wrapText="1"/>
    </xf>
    <xf numFmtId="0" fontId="7" fillId="0" borderId="20" xfId="8" applyFont="1" applyBorder="1" applyAlignment="1">
      <alignment horizontal="left" vertical="top" wrapText="1"/>
    </xf>
    <xf numFmtId="165" fontId="7" fillId="0" borderId="16" xfId="8" applyNumberFormat="1" applyFont="1" applyBorder="1" applyAlignment="1">
      <alignment horizontal="right" vertical="center"/>
    </xf>
    <xf numFmtId="0" fontId="7" fillId="0" borderId="23" xfId="8" applyFont="1" applyBorder="1" applyAlignment="1">
      <alignment horizontal="left" vertical="top" wrapText="1"/>
    </xf>
    <xf numFmtId="165" fontId="7" fillId="0" borderId="29" xfId="8" applyNumberFormat="1" applyFont="1" applyBorder="1" applyAlignment="1">
      <alignment horizontal="right" vertical="center"/>
    </xf>
    <xf numFmtId="165" fontId="7" fillId="0" borderId="1" xfId="8" applyNumberFormat="1" applyFont="1" applyBorder="1" applyAlignment="1">
      <alignment horizontal="right" vertical="center"/>
    </xf>
    <xf numFmtId="171" fontId="7" fillId="0" borderId="1" xfId="8" applyNumberFormat="1" applyFont="1" applyBorder="1" applyAlignment="1">
      <alignment horizontal="right" vertical="center"/>
    </xf>
    <xf numFmtId="165" fontId="7" fillId="0" borderId="30" xfId="8" applyNumberFormat="1" applyFont="1" applyBorder="1" applyAlignment="1">
      <alignment horizontal="right" vertical="center"/>
    </xf>
    <xf numFmtId="171" fontId="7" fillId="0" borderId="29" xfId="8" applyNumberFormat="1" applyFont="1" applyBorder="1" applyAlignment="1">
      <alignment horizontal="right" vertical="center"/>
    </xf>
    <xf numFmtId="171" fontId="7" fillId="0" borderId="30" xfId="8" applyNumberFormat="1" applyFont="1" applyBorder="1" applyAlignment="1">
      <alignment horizontal="right" vertical="center"/>
    </xf>
    <xf numFmtId="0" fontId="7" fillId="0" borderId="24" xfId="8" applyFont="1" applyBorder="1" applyAlignment="1">
      <alignment horizontal="left" vertical="top" wrapText="1"/>
    </xf>
  </cellXfs>
  <cellStyles count="9">
    <cellStyle name="Normal" xfId="0" builtinId="0"/>
    <cellStyle name="Normal_Common" xfId="1" xr:uid="{00000000-0005-0000-0000-000001000000}"/>
    <cellStyle name="Normal_Common_1" xfId="5" xr:uid="{A16AB5C3-B694-4697-A40E-2B1BC6498151}"/>
    <cellStyle name="Normal_Composite" xfId="4" xr:uid="{8F44DA5B-D511-41EC-9F38-8B9F667976D2}"/>
    <cellStyle name="Normal_Composite_1" xfId="8" xr:uid="{0DEC154F-5627-497E-A6DA-85B6B64EA03E}"/>
    <cellStyle name="Normal_Rural" xfId="3" xr:uid="{EE000338-8BD4-4032-A8F7-324A5FFB29F0}"/>
    <cellStyle name="Normal_Rural_1" xfId="7" xr:uid="{AA24812F-88E6-4355-A040-E4E8C3522D77}"/>
    <cellStyle name="Normal_Urban" xfId="2" xr:uid="{8457067D-AB85-457C-BD5A-9E373EDCBE95}"/>
    <cellStyle name="Normal_Urban_1" xfId="6" xr:uid="{94E5B9BE-2F9A-4301-97AB-068370FCCE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50</xdr:row>
      <xdr:rowOff>0</xdr:rowOff>
    </xdr:from>
    <xdr:to>
      <xdr:col>4</xdr:col>
      <xdr:colOff>95250</xdr:colOff>
      <xdr:row>75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265E2C-CEAF-5989-6822-D39CADBA7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045845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7"/>
  <sheetViews>
    <sheetView tabSelected="1" zoomScaleNormal="100" workbookViewId="0"/>
  </sheetViews>
  <sheetFormatPr defaultColWidth="9.140625" defaultRowHeight="15" x14ac:dyDescent="0.25"/>
  <cols>
    <col min="1" max="1" width="9.140625" style="2"/>
    <col min="2" max="2" width="60.7109375" style="2" customWidth="1"/>
    <col min="3" max="3" width="9.140625" style="2"/>
    <col min="4" max="4" width="12.7109375" style="2" customWidth="1"/>
    <col min="5" max="7" width="9.140625" style="2"/>
    <col min="8" max="8" width="60.7109375" style="2" customWidth="1"/>
    <col min="9" max="9" width="10.7109375" style="2" customWidth="1"/>
    <col min="10" max="10" width="9.140625" style="2"/>
    <col min="11" max="11" width="13.42578125" style="2" bestFit="1" customWidth="1"/>
    <col min="12" max="12" width="15.42578125" style="2" bestFit="1" customWidth="1"/>
    <col min="13" max="16384" width="9.140625" style="2"/>
  </cols>
  <sheetData>
    <row r="1" spans="1:12" x14ac:dyDescent="0.25">
      <c r="A1" s="2" t="s">
        <v>41</v>
      </c>
      <c r="B1" s="2" t="s">
        <v>183</v>
      </c>
    </row>
    <row r="4" spans="1:12" ht="15.75" thickBot="1" x14ac:dyDescent="0.25">
      <c r="H4" s="13" t="s">
        <v>6</v>
      </c>
      <c r="I4" s="13"/>
      <c r="J4" s="34"/>
    </row>
    <row r="5" spans="1:12" ht="16.5" thickTop="1" thickBot="1" x14ac:dyDescent="0.25">
      <c r="B5" s="13" t="s">
        <v>0</v>
      </c>
      <c r="C5" s="13"/>
      <c r="D5" s="13"/>
      <c r="E5" s="13"/>
      <c r="F5" s="13"/>
      <c r="G5" s="3"/>
      <c r="H5" s="35" t="s">
        <v>45</v>
      </c>
      <c r="I5" s="36" t="s">
        <v>4</v>
      </c>
      <c r="J5" s="34"/>
      <c r="K5" s="11" t="s">
        <v>8</v>
      </c>
      <c r="L5" s="11"/>
    </row>
    <row r="6" spans="1:12" ht="27" thickTop="1" thickBot="1" x14ac:dyDescent="0.25">
      <c r="B6" s="14" t="s">
        <v>45</v>
      </c>
      <c r="C6" s="15" t="s">
        <v>1</v>
      </c>
      <c r="D6" s="16" t="s">
        <v>181</v>
      </c>
      <c r="E6" s="16" t="s">
        <v>182</v>
      </c>
      <c r="F6" s="17" t="s">
        <v>2</v>
      </c>
      <c r="G6" s="7"/>
      <c r="H6" s="37"/>
      <c r="I6" s="38" t="s">
        <v>5</v>
      </c>
      <c r="J6" s="34"/>
      <c r="K6" s="1" t="s">
        <v>9</v>
      </c>
      <c r="L6" s="1" t="s">
        <v>10</v>
      </c>
    </row>
    <row r="7" spans="1:12" ht="15.75" thickTop="1" x14ac:dyDescent="0.2">
      <c r="B7" s="18" t="s">
        <v>63</v>
      </c>
      <c r="C7" s="19">
        <v>2.8668941979522185E-2</v>
      </c>
      <c r="D7" s="20">
        <v>0.1668783734972365</v>
      </c>
      <c r="E7" s="21">
        <v>20510</v>
      </c>
      <c r="F7" s="22">
        <v>0</v>
      </c>
      <c r="G7" s="7"/>
      <c r="H7" s="18" t="s">
        <v>63</v>
      </c>
      <c r="I7" s="39">
        <v>4.0174850021965497E-2</v>
      </c>
      <c r="J7" s="34"/>
      <c r="K7" s="9">
        <f>((1-C7)/D7)*I7</f>
        <v>0.23384144248203609</v>
      </c>
      <c r="L7" s="9">
        <f>((0-C7)/D7)*I7</f>
        <v>-6.9018556459912268E-3</v>
      </c>
    </row>
    <row r="8" spans="1:12" x14ac:dyDescent="0.2">
      <c r="B8" s="23" t="s">
        <v>64</v>
      </c>
      <c r="C8" s="24">
        <v>3.6762554851292054E-2</v>
      </c>
      <c r="D8" s="25">
        <v>0.1881828791981732</v>
      </c>
      <c r="E8" s="26">
        <v>20510</v>
      </c>
      <c r="F8" s="27">
        <v>0</v>
      </c>
      <c r="G8" s="7"/>
      <c r="H8" s="23" t="s">
        <v>64</v>
      </c>
      <c r="I8" s="40">
        <v>2.8608134029709777E-2</v>
      </c>
      <c r="J8" s="34"/>
      <c r="K8" s="9">
        <f t="shared" ref="K8:K18" si="0">((1-C8)/D8)*I8</f>
        <v>0.14643428802165423</v>
      </c>
      <c r="L8" s="9">
        <f t="shared" ref="L8:L71" si="1">((0-C8)/D8)*I8</f>
        <v>-5.5887554752139749E-3</v>
      </c>
    </row>
    <row r="9" spans="1:12" x14ac:dyDescent="0.2">
      <c r="B9" s="23" t="s">
        <v>65</v>
      </c>
      <c r="C9" s="24">
        <v>1.6772306192101415E-2</v>
      </c>
      <c r="D9" s="25">
        <v>0.12842040345253369</v>
      </c>
      <c r="E9" s="26">
        <v>20510</v>
      </c>
      <c r="F9" s="27">
        <v>0</v>
      </c>
      <c r="G9" s="7"/>
      <c r="H9" s="23" t="s">
        <v>65</v>
      </c>
      <c r="I9" s="40">
        <v>1.2522962227248005E-2</v>
      </c>
      <c r="J9" s="34"/>
      <c r="K9" s="9">
        <f t="shared" si="0"/>
        <v>9.5879805228080761E-2</v>
      </c>
      <c r="L9" s="9">
        <f t="shared" si="1"/>
        <v>-1.6355575224863527E-3</v>
      </c>
    </row>
    <row r="10" spans="1:12" x14ac:dyDescent="0.2">
      <c r="B10" s="23" t="s">
        <v>66</v>
      </c>
      <c r="C10" s="24">
        <v>0.18381277425646028</v>
      </c>
      <c r="D10" s="25">
        <v>0.38734087492659924</v>
      </c>
      <c r="E10" s="26">
        <v>20510</v>
      </c>
      <c r="F10" s="27">
        <v>0</v>
      </c>
      <c r="G10" s="7"/>
      <c r="H10" s="23" t="s">
        <v>66</v>
      </c>
      <c r="I10" s="40">
        <v>2.9659754408904952E-2</v>
      </c>
      <c r="J10" s="34"/>
      <c r="K10" s="9">
        <f t="shared" si="0"/>
        <v>6.2497697078384075E-2</v>
      </c>
      <c r="L10" s="9">
        <f t="shared" si="1"/>
        <v>-1.4075048864128314E-2</v>
      </c>
    </row>
    <row r="11" spans="1:12" x14ac:dyDescent="0.2">
      <c r="B11" s="23" t="s">
        <v>67</v>
      </c>
      <c r="C11" s="24">
        <v>4.0663091175036567E-2</v>
      </c>
      <c r="D11" s="25">
        <v>0.19751330654816204</v>
      </c>
      <c r="E11" s="26">
        <v>20510</v>
      </c>
      <c r="F11" s="27">
        <v>0</v>
      </c>
      <c r="G11" s="7"/>
      <c r="H11" s="23" t="s">
        <v>67</v>
      </c>
      <c r="I11" s="40">
        <v>-5.607235474770861E-3</v>
      </c>
      <c r="J11" s="34"/>
      <c r="K11" s="9">
        <f t="shared" si="0"/>
        <v>-2.7234762261998145E-2</v>
      </c>
      <c r="L11" s="9">
        <f t="shared" si="1"/>
        <v>1.1543907159232798E-3</v>
      </c>
    </row>
    <row r="12" spans="1:12" x14ac:dyDescent="0.2">
      <c r="B12" s="23" t="s">
        <v>68</v>
      </c>
      <c r="C12" s="24">
        <v>0.12823013164310093</v>
      </c>
      <c r="D12" s="25">
        <v>0.33435402737423164</v>
      </c>
      <c r="E12" s="26">
        <v>20510</v>
      </c>
      <c r="F12" s="27">
        <v>0</v>
      </c>
      <c r="G12" s="7"/>
      <c r="H12" s="23" t="s">
        <v>68</v>
      </c>
      <c r="I12" s="40">
        <v>1.0391051858146332E-2</v>
      </c>
      <c r="J12" s="34"/>
      <c r="K12" s="9">
        <f t="shared" si="0"/>
        <v>2.7092857177781007E-2</v>
      </c>
      <c r="L12" s="9">
        <f t="shared" si="1"/>
        <v>-3.9851350323022406E-3</v>
      </c>
    </row>
    <row r="13" spans="1:12" x14ac:dyDescent="0.2">
      <c r="B13" s="23" t="s">
        <v>69</v>
      </c>
      <c r="C13" s="24">
        <v>0.13232569478303269</v>
      </c>
      <c r="D13" s="25">
        <v>0.33885277568091582</v>
      </c>
      <c r="E13" s="26">
        <v>20510</v>
      </c>
      <c r="F13" s="27">
        <v>0</v>
      </c>
      <c r="G13" s="7"/>
      <c r="H13" s="23" t="s">
        <v>69</v>
      </c>
      <c r="I13" s="40">
        <v>-1.5589561541816772E-2</v>
      </c>
      <c r="J13" s="34"/>
      <c r="K13" s="9">
        <f t="shared" si="0"/>
        <v>-3.991899417749064E-2</v>
      </c>
      <c r="L13" s="9">
        <f t="shared" si="1"/>
        <v>6.0878933579292891E-3</v>
      </c>
    </row>
    <row r="14" spans="1:12" x14ac:dyDescent="0.2">
      <c r="B14" s="23" t="s">
        <v>70</v>
      </c>
      <c r="C14" s="24">
        <v>3.6323744514870797E-2</v>
      </c>
      <c r="D14" s="25">
        <v>0.18709900287887485</v>
      </c>
      <c r="E14" s="26">
        <v>20510</v>
      </c>
      <c r="F14" s="27">
        <v>0</v>
      </c>
      <c r="G14" s="7"/>
      <c r="H14" s="23" t="s">
        <v>70</v>
      </c>
      <c r="I14" s="40">
        <v>-2.645920745479014E-3</v>
      </c>
      <c r="J14" s="34"/>
      <c r="K14" s="9">
        <f t="shared" si="0"/>
        <v>-1.3628137815167023E-2</v>
      </c>
      <c r="L14" s="9">
        <f t="shared" si="1"/>
        <v>5.1368391967110709E-4</v>
      </c>
    </row>
    <row r="15" spans="1:12" x14ac:dyDescent="0.2">
      <c r="B15" s="23" t="s">
        <v>71</v>
      </c>
      <c r="C15" s="24">
        <v>0.1757191613846904</v>
      </c>
      <c r="D15" s="25">
        <v>0.38059033102113032</v>
      </c>
      <c r="E15" s="26">
        <v>20510</v>
      </c>
      <c r="F15" s="27">
        <v>0</v>
      </c>
      <c r="G15" s="7"/>
      <c r="H15" s="23" t="s">
        <v>71</v>
      </c>
      <c r="I15" s="40">
        <v>-2.5501627597031583E-2</v>
      </c>
      <c r="J15" s="34"/>
      <c r="K15" s="9">
        <f t="shared" si="0"/>
        <v>-5.5231311119591897E-2</v>
      </c>
      <c r="L15" s="9">
        <f t="shared" si="1"/>
        <v>1.1774142036851367E-2</v>
      </c>
    </row>
    <row r="16" spans="1:12" x14ac:dyDescent="0.2">
      <c r="B16" s="23" t="s">
        <v>72</v>
      </c>
      <c r="C16" s="24">
        <v>1.9015114578254506E-3</v>
      </c>
      <c r="D16" s="25">
        <v>4.3565906987603389E-2</v>
      </c>
      <c r="E16" s="26">
        <v>20510</v>
      </c>
      <c r="F16" s="27">
        <v>0</v>
      </c>
      <c r="G16" s="7"/>
      <c r="H16" s="23" t="s">
        <v>72</v>
      </c>
      <c r="I16" s="40">
        <v>4.191096098792674E-4</v>
      </c>
      <c r="J16" s="34"/>
      <c r="K16" s="9">
        <f t="shared" si="0"/>
        <v>9.6018354047587573E-3</v>
      </c>
      <c r="L16" s="9">
        <f t="shared" si="1"/>
        <v>-1.8292783976629943E-5</v>
      </c>
    </row>
    <row r="17" spans="2:12" x14ac:dyDescent="0.2">
      <c r="B17" s="23" t="s">
        <v>73</v>
      </c>
      <c r="C17" s="24">
        <v>1.0238907849829349E-3</v>
      </c>
      <c r="D17" s="25">
        <v>3.1982687590333382E-2</v>
      </c>
      <c r="E17" s="26">
        <v>20510</v>
      </c>
      <c r="F17" s="27">
        <v>0</v>
      </c>
      <c r="G17" s="7"/>
      <c r="H17" s="23" t="s">
        <v>73</v>
      </c>
      <c r="I17" s="40">
        <v>-3.051540439038901E-4</v>
      </c>
      <c r="J17" s="34"/>
      <c r="K17" s="9">
        <f t="shared" si="0"/>
        <v>-9.5314566241291605E-3</v>
      </c>
      <c r="L17" s="9">
        <f t="shared" si="1"/>
        <v>9.7691731712973947E-6</v>
      </c>
    </row>
    <row r="18" spans="2:12" x14ac:dyDescent="0.2">
      <c r="B18" s="23" t="s">
        <v>74</v>
      </c>
      <c r="C18" s="24">
        <v>4.5343734763529991E-3</v>
      </c>
      <c r="D18" s="25">
        <v>6.7186553884707359E-2</v>
      </c>
      <c r="E18" s="26">
        <v>20510</v>
      </c>
      <c r="F18" s="27">
        <v>0</v>
      </c>
      <c r="G18" s="7"/>
      <c r="H18" s="23" t="s">
        <v>74</v>
      </c>
      <c r="I18" s="40">
        <v>-1.3745746873041491E-3</v>
      </c>
      <c r="J18" s="34"/>
      <c r="K18" s="9">
        <f t="shared" si="0"/>
        <v>-2.036630505932565E-2</v>
      </c>
      <c r="L18" s="9">
        <f t="shared" si="1"/>
        <v>9.2769083142346366E-5</v>
      </c>
    </row>
    <row r="19" spans="2:12" ht="24" x14ac:dyDescent="0.2">
      <c r="B19" s="23" t="s">
        <v>75</v>
      </c>
      <c r="C19" s="24">
        <v>0.21233544612384203</v>
      </c>
      <c r="D19" s="25">
        <v>0.40897097617792216</v>
      </c>
      <c r="E19" s="26">
        <v>20510</v>
      </c>
      <c r="F19" s="27">
        <v>0</v>
      </c>
      <c r="G19" s="7"/>
      <c r="H19" s="23" t="s">
        <v>75</v>
      </c>
      <c r="I19" s="40">
        <v>-2.9709462364519539E-2</v>
      </c>
      <c r="J19" s="34"/>
      <c r="K19" s="9">
        <f>((1-C19)/D19)*I19</f>
        <v>-5.7219440455034097E-2</v>
      </c>
      <c r="L19" s="9">
        <f t="shared" si="1"/>
        <v>1.5424986888373479E-2</v>
      </c>
    </row>
    <row r="20" spans="2:12" x14ac:dyDescent="0.2">
      <c r="B20" s="23" t="s">
        <v>76</v>
      </c>
      <c r="C20" s="24">
        <v>5.8508044856167725E-4</v>
      </c>
      <c r="D20" s="25">
        <v>2.4181948654409084E-2</v>
      </c>
      <c r="E20" s="26">
        <v>20510</v>
      </c>
      <c r="F20" s="27">
        <v>0</v>
      </c>
      <c r="G20" s="7"/>
      <c r="H20" s="23" t="s">
        <v>76</v>
      </c>
      <c r="I20" s="40">
        <v>7.3005854893082494E-3</v>
      </c>
      <c r="J20" s="34"/>
      <c r="K20" s="9">
        <f t="shared" ref="K20:K83" si="2">((1-C20)/D20)*I20</f>
        <v>0.30172564518058675</v>
      </c>
      <c r="L20" s="9">
        <f t="shared" si="1"/>
        <v>-1.7663712275183146E-4</v>
      </c>
    </row>
    <row r="21" spans="2:12" x14ac:dyDescent="0.2">
      <c r="B21" s="23" t="s">
        <v>77</v>
      </c>
      <c r="C21" s="24">
        <v>3.41296928327645E-4</v>
      </c>
      <c r="D21" s="25">
        <v>1.8471520792273214E-2</v>
      </c>
      <c r="E21" s="26">
        <v>20510</v>
      </c>
      <c r="F21" s="27">
        <v>0</v>
      </c>
      <c r="G21" s="7"/>
      <c r="H21" s="23" t="s">
        <v>77</v>
      </c>
      <c r="I21" s="40">
        <v>-5.6263933135842592E-4</v>
      </c>
      <c r="J21" s="34"/>
      <c r="K21" s="9">
        <f t="shared" si="2"/>
        <v>-3.0449431349375045E-2</v>
      </c>
      <c r="L21" s="9">
        <f t="shared" si="1"/>
        <v>1.0395845458987723E-5</v>
      </c>
    </row>
    <row r="22" spans="2:12" x14ac:dyDescent="0.2">
      <c r="B22" s="23" t="s">
        <v>78</v>
      </c>
      <c r="C22" s="24">
        <v>2.1940516821062897E-3</v>
      </c>
      <c r="D22" s="25">
        <v>4.6790432403941394E-2</v>
      </c>
      <c r="E22" s="26">
        <v>20510</v>
      </c>
      <c r="F22" s="27">
        <v>0</v>
      </c>
      <c r="G22" s="7"/>
      <c r="H22" s="23" t="s">
        <v>78</v>
      </c>
      <c r="I22" s="40">
        <v>1.1287455659682713E-2</v>
      </c>
      <c r="J22" s="34"/>
      <c r="K22" s="9">
        <f t="shared" si="2"/>
        <v>0.24070498646764318</v>
      </c>
      <c r="L22" s="9">
        <f t="shared" si="1"/>
        <v>-5.2928044911038075E-4</v>
      </c>
    </row>
    <row r="23" spans="2:12" x14ac:dyDescent="0.2">
      <c r="B23" s="23" t="s">
        <v>79</v>
      </c>
      <c r="C23" s="24">
        <v>2.9449049244271087E-2</v>
      </c>
      <c r="D23" s="25">
        <v>0.16906565696592418</v>
      </c>
      <c r="E23" s="26">
        <v>20510</v>
      </c>
      <c r="F23" s="27">
        <v>0</v>
      </c>
      <c r="G23" s="7"/>
      <c r="H23" s="23" t="s">
        <v>79</v>
      </c>
      <c r="I23" s="40">
        <v>4.1969564929580247E-2</v>
      </c>
      <c r="J23" s="34"/>
      <c r="K23" s="9">
        <f t="shared" si="2"/>
        <v>0.24093362233477386</v>
      </c>
      <c r="L23" s="9">
        <f t="shared" si="1"/>
        <v>-7.3105550030243844E-3</v>
      </c>
    </row>
    <row r="24" spans="2:12" x14ac:dyDescent="0.2">
      <c r="B24" s="23" t="s">
        <v>80</v>
      </c>
      <c r="C24" s="24">
        <v>1.8527547537786446E-3</v>
      </c>
      <c r="D24" s="25">
        <v>4.3004793045027245E-2</v>
      </c>
      <c r="E24" s="26">
        <v>20510</v>
      </c>
      <c r="F24" s="27">
        <v>0</v>
      </c>
      <c r="G24" s="7"/>
      <c r="H24" s="23" t="s">
        <v>80</v>
      </c>
      <c r="I24" s="40">
        <v>8.1008117078625614E-3</v>
      </c>
      <c r="J24" s="34"/>
      <c r="K24" s="9">
        <f t="shared" si="2"/>
        <v>0.18802096970901097</v>
      </c>
      <c r="L24" s="9">
        <f t="shared" si="1"/>
        <v>-3.49003363078469E-4</v>
      </c>
    </row>
    <row r="25" spans="2:12" x14ac:dyDescent="0.2">
      <c r="B25" s="23" t="s">
        <v>81</v>
      </c>
      <c r="C25" s="24">
        <v>1.950268161872258E-4</v>
      </c>
      <c r="D25" s="25">
        <v>1.3964178751435134E-2</v>
      </c>
      <c r="E25" s="26">
        <v>20510</v>
      </c>
      <c r="F25" s="27">
        <v>0</v>
      </c>
      <c r="G25" s="7"/>
      <c r="H25" s="23" t="s">
        <v>81</v>
      </c>
      <c r="I25" s="40">
        <v>2.427620910953312E-3</v>
      </c>
      <c r="J25" s="34"/>
      <c r="K25" s="9">
        <f t="shared" si="2"/>
        <v>0.17381240264678618</v>
      </c>
      <c r="L25" s="9">
        <f t="shared" si="1"/>
        <v>-3.3904691826155506E-5</v>
      </c>
    </row>
    <row r="26" spans="2:12" x14ac:dyDescent="0.2">
      <c r="B26" s="23" t="s">
        <v>82</v>
      </c>
      <c r="C26" s="24">
        <v>1.9502681618722574E-4</v>
      </c>
      <c r="D26" s="25">
        <v>1.3964178751435264E-2</v>
      </c>
      <c r="E26" s="26">
        <v>20510</v>
      </c>
      <c r="F26" s="27">
        <v>0</v>
      </c>
      <c r="G26" s="7"/>
      <c r="H26" s="23" t="s">
        <v>82</v>
      </c>
      <c r="I26" s="40">
        <v>2.7882449527554015E-3</v>
      </c>
      <c r="J26" s="34"/>
      <c r="K26" s="9">
        <f t="shared" si="2"/>
        <v>0.19963230347026248</v>
      </c>
      <c r="L26" s="9">
        <f t="shared" si="1"/>
        <v>-3.8941247141375689E-5</v>
      </c>
    </row>
    <row r="27" spans="2:12" ht="24" x14ac:dyDescent="0.2">
      <c r="B27" s="23" t="s">
        <v>83</v>
      </c>
      <c r="C27" s="24">
        <v>7.3135056070209648E-4</v>
      </c>
      <c r="D27" s="25">
        <v>2.7034261982915673E-2</v>
      </c>
      <c r="E27" s="26">
        <v>20510</v>
      </c>
      <c r="F27" s="27">
        <v>0</v>
      </c>
      <c r="G27" s="7"/>
      <c r="H27" s="23" t="s">
        <v>83</v>
      </c>
      <c r="I27" s="40">
        <v>4.5781614243441899E-3</v>
      </c>
      <c r="J27" s="34"/>
      <c r="K27" s="9">
        <f t="shared" si="2"/>
        <v>0.16922278796848861</v>
      </c>
      <c r="L27" s="9">
        <f t="shared" si="1"/>
        <v>-1.2385175991838637E-4</v>
      </c>
    </row>
    <row r="28" spans="2:12" x14ac:dyDescent="0.2">
      <c r="B28" s="23" t="s">
        <v>84</v>
      </c>
      <c r="C28" s="24">
        <v>7.2208678693320344E-2</v>
      </c>
      <c r="D28" s="25">
        <v>0.25883943287127803</v>
      </c>
      <c r="E28" s="26">
        <v>20510</v>
      </c>
      <c r="F28" s="27">
        <v>0</v>
      </c>
      <c r="G28" s="7"/>
      <c r="H28" s="23" t="s">
        <v>84</v>
      </c>
      <c r="I28" s="40">
        <v>1.1432754533192837E-2</v>
      </c>
      <c r="J28" s="34"/>
      <c r="K28" s="9">
        <f t="shared" si="2"/>
        <v>4.0979885934926019E-2</v>
      </c>
      <c r="L28" s="9">
        <f t="shared" si="1"/>
        <v>-3.1894062257409972E-3</v>
      </c>
    </row>
    <row r="29" spans="2:12" x14ac:dyDescent="0.2">
      <c r="B29" s="23" t="s">
        <v>85</v>
      </c>
      <c r="C29" s="24">
        <v>0.10589956118966358</v>
      </c>
      <c r="D29" s="25">
        <v>0.30771652681569706</v>
      </c>
      <c r="E29" s="26">
        <v>20510</v>
      </c>
      <c r="F29" s="27">
        <v>0</v>
      </c>
      <c r="G29" s="7"/>
      <c r="H29" s="23" t="s">
        <v>85</v>
      </c>
      <c r="I29" s="40">
        <v>-4.3475895617486665E-3</v>
      </c>
      <c r="J29" s="34"/>
      <c r="K29" s="9">
        <f t="shared" si="2"/>
        <v>-1.2632346319360674E-2</v>
      </c>
      <c r="L29" s="9">
        <f t="shared" si="1"/>
        <v>1.4962076674474526E-3</v>
      </c>
    </row>
    <row r="30" spans="2:12" x14ac:dyDescent="0.2">
      <c r="B30" s="23" t="s">
        <v>86</v>
      </c>
      <c r="C30" s="24">
        <v>1.4627011214041929E-4</v>
      </c>
      <c r="D30" s="25">
        <v>1.2093628411185577E-2</v>
      </c>
      <c r="E30" s="26">
        <v>20510</v>
      </c>
      <c r="F30" s="27">
        <v>0</v>
      </c>
      <c r="G30" s="7"/>
      <c r="H30" s="23" t="s">
        <v>86</v>
      </c>
      <c r="I30" s="40">
        <v>-3.3644380170149693E-4</v>
      </c>
      <c r="J30" s="34"/>
      <c r="K30" s="9">
        <f t="shared" si="2"/>
        <v>-2.7815852992287803E-2</v>
      </c>
      <c r="L30" s="9">
        <f t="shared" si="1"/>
        <v>4.0692231421886861E-6</v>
      </c>
    </row>
    <row r="31" spans="2:12" x14ac:dyDescent="0.2">
      <c r="B31" s="23" t="s">
        <v>87</v>
      </c>
      <c r="C31" s="24">
        <v>1.0726474890297415E-3</v>
      </c>
      <c r="D31" s="25">
        <v>3.2734525528859547E-2</v>
      </c>
      <c r="E31" s="26">
        <v>20510</v>
      </c>
      <c r="F31" s="27">
        <v>0</v>
      </c>
      <c r="G31" s="7"/>
      <c r="H31" s="23" t="s">
        <v>87</v>
      </c>
      <c r="I31" s="40">
        <v>2.9306874386187168E-3</v>
      </c>
      <c r="J31" s="34"/>
      <c r="K31" s="9">
        <f t="shared" si="2"/>
        <v>8.9432909040198502E-2</v>
      </c>
      <c r="L31" s="9">
        <f t="shared" si="1"/>
        <v>-9.6032994869404867E-5</v>
      </c>
    </row>
    <row r="32" spans="2:12" x14ac:dyDescent="0.2">
      <c r="B32" s="23" t="s">
        <v>88</v>
      </c>
      <c r="C32" s="24">
        <v>6.3383715260848395E-4</v>
      </c>
      <c r="D32" s="25">
        <v>2.5168756202896152E-2</v>
      </c>
      <c r="E32" s="26">
        <v>20510</v>
      </c>
      <c r="F32" s="27">
        <v>0</v>
      </c>
      <c r="G32" s="7"/>
      <c r="H32" s="23" t="s">
        <v>88</v>
      </c>
      <c r="I32" s="40">
        <v>2.7950593639920122E-4</v>
      </c>
      <c r="J32" s="34"/>
      <c r="K32" s="9">
        <f t="shared" si="2"/>
        <v>1.1098235165081165E-2</v>
      </c>
      <c r="L32" s="9">
        <f t="shared" si="1"/>
        <v>-7.0389353147316785E-6</v>
      </c>
    </row>
    <row r="33" spans="2:12" x14ac:dyDescent="0.2">
      <c r="B33" s="23" t="s">
        <v>89</v>
      </c>
      <c r="C33" s="24">
        <v>0.36499268649439304</v>
      </c>
      <c r="D33" s="25">
        <v>0.48143984706274312</v>
      </c>
      <c r="E33" s="26">
        <v>20510</v>
      </c>
      <c r="F33" s="27">
        <v>0</v>
      </c>
      <c r="G33" s="7"/>
      <c r="H33" s="23" t="s">
        <v>89</v>
      </c>
      <c r="I33" s="40">
        <v>-4.784893632332389E-2</v>
      </c>
      <c r="J33" s="34"/>
      <c r="K33" s="9">
        <f t="shared" si="2"/>
        <v>-6.3111569792466585E-2</v>
      </c>
      <c r="L33" s="9">
        <f t="shared" si="1"/>
        <v>3.6275584418489333E-2</v>
      </c>
    </row>
    <row r="34" spans="2:12" x14ac:dyDescent="0.2">
      <c r="B34" s="23" t="s">
        <v>90</v>
      </c>
      <c r="C34" s="24">
        <v>3.41296928327645E-4</v>
      </c>
      <c r="D34" s="25">
        <v>1.8471520792274199E-2</v>
      </c>
      <c r="E34" s="26">
        <v>20510</v>
      </c>
      <c r="F34" s="27">
        <v>0</v>
      </c>
      <c r="G34" s="7"/>
      <c r="H34" s="23" t="s">
        <v>90</v>
      </c>
      <c r="I34" s="40">
        <v>1.1504295232683313E-3</v>
      </c>
      <c r="J34" s="34"/>
      <c r="K34" s="9">
        <f t="shared" si="2"/>
        <v>6.2260000036747969E-2</v>
      </c>
      <c r="L34" s="9">
        <f t="shared" si="1"/>
        <v>-2.125640151476543E-5</v>
      </c>
    </row>
    <row r="35" spans="2:12" ht="24" x14ac:dyDescent="0.2">
      <c r="B35" s="23" t="s">
        <v>91</v>
      </c>
      <c r="C35" s="24">
        <v>6.1433447098976123E-3</v>
      </c>
      <c r="D35" s="25">
        <v>7.8140269575409121E-2</v>
      </c>
      <c r="E35" s="26">
        <v>20510</v>
      </c>
      <c r="F35" s="27">
        <v>0</v>
      </c>
      <c r="G35" s="7"/>
      <c r="H35" s="23" t="s">
        <v>91</v>
      </c>
      <c r="I35" s="40">
        <v>9.725261107234302E-3</v>
      </c>
      <c r="J35" s="34"/>
      <c r="K35" s="9">
        <f t="shared" si="2"/>
        <v>0.12369442194630662</v>
      </c>
      <c r="L35" s="9">
        <f t="shared" si="1"/>
        <v>-7.6459464115162079E-4</v>
      </c>
    </row>
    <row r="36" spans="2:12" ht="24" x14ac:dyDescent="0.2">
      <c r="B36" s="23" t="s">
        <v>92</v>
      </c>
      <c r="C36" s="24">
        <v>2.3256947830326669E-2</v>
      </c>
      <c r="D36" s="25">
        <v>0.15072216101912059</v>
      </c>
      <c r="E36" s="26">
        <v>20510</v>
      </c>
      <c r="F36" s="27">
        <v>0</v>
      </c>
      <c r="G36" s="7"/>
      <c r="H36" s="23" t="s">
        <v>92</v>
      </c>
      <c r="I36" s="40">
        <v>2.3395943851189517E-2</v>
      </c>
      <c r="J36" s="34"/>
      <c r="K36" s="9">
        <f t="shared" si="2"/>
        <v>0.15161556503095899</v>
      </c>
      <c r="L36" s="9">
        <f t="shared" si="1"/>
        <v>-3.610074602893597E-3</v>
      </c>
    </row>
    <row r="37" spans="2:12" ht="24" x14ac:dyDescent="0.2">
      <c r="B37" s="23" t="s">
        <v>93</v>
      </c>
      <c r="C37" s="24">
        <v>3.9980497318381275E-3</v>
      </c>
      <c r="D37" s="25">
        <v>6.3105146319676259E-2</v>
      </c>
      <c r="E37" s="26">
        <v>20510</v>
      </c>
      <c r="F37" s="27">
        <v>0</v>
      </c>
      <c r="G37" s="7"/>
      <c r="H37" s="23" t="s">
        <v>93</v>
      </c>
      <c r="I37" s="40">
        <v>8.8013104839338441E-3</v>
      </c>
      <c r="J37" s="34"/>
      <c r="K37" s="9">
        <f t="shared" si="2"/>
        <v>0.13891295588645899</v>
      </c>
      <c r="L37" s="9">
        <f t="shared" si="1"/>
        <v>-5.576102595794809E-4</v>
      </c>
    </row>
    <row r="38" spans="2:12" ht="24" x14ac:dyDescent="0.2">
      <c r="B38" s="23" t="s">
        <v>94</v>
      </c>
      <c r="C38" s="24">
        <v>1.0726474890297418E-3</v>
      </c>
      <c r="D38" s="25">
        <v>3.273452552885335E-2</v>
      </c>
      <c r="E38" s="26">
        <v>20510</v>
      </c>
      <c r="F38" s="27">
        <v>0</v>
      </c>
      <c r="G38" s="7"/>
      <c r="H38" s="23" t="s">
        <v>94</v>
      </c>
      <c r="I38" s="40">
        <v>3.128839823230025E-3</v>
      </c>
      <c r="J38" s="34"/>
      <c r="K38" s="9">
        <f t="shared" si="2"/>
        <v>9.5479730668316887E-2</v>
      </c>
      <c r="L38" s="9">
        <f t="shared" si="1"/>
        <v>-1.0252606768366712E-4</v>
      </c>
    </row>
    <row r="39" spans="2:12" x14ac:dyDescent="0.2">
      <c r="B39" s="23" t="s">
        <v>95</v>
      </c>
      <c r="C39" s="24">
        <v>7.3135056070209648E-4</v>
      </c>
      <c r="D39" s="25">
        <v>2.7034261982915447E-2</v>
      </c>
      <c r="E39" s="26">
        <v>20510</v>
      </c>
      <c r="F39" s="27">
        <v>0</v>
      </c>
      <c r="G39" s="7"/>
      <c r="H39" s="23" t="s">
        <v>95</v>
      </c>
      <c r="I39" s="40">
        <v>3.9722175410834559E-3</v>
      </c>
      <c r="J39" s="34"/>
      <c r="K39" s="9">
        <f t="shared" si="2"/>
        <v>0.14682525678215289</v>
      </c>
      <c r="L39" s="9">
        <f t="shared" si="1"/>
        <v>-1.0745932430994355E-4</v>
      </c>
    </row>
    <row r="40" spans="2:12" ht="24" x14ac:dyDescent="0.2">
      <c r="B40" s="23" t="s">
        <v>96</v>
      </c>
      <c r="C40" s="24">
        <v>1.5602145294978059E-3</v>
      </c>
      <c r="D40" s="25">
        <v>3.9469687306262609E-2</v>
      </c>
      <c r="E40" s="26">
        <v>20510</v>
      </c>
      <c r="F40" s="27">
        <v>0</v>
      </c>
      <c r="G40" s="7"/>
      <c r="H40" s="23" t="s">
        <v>96</v>
      </c>
      <c r="I40" s="40">
        <v>3.6237876335001528E-3</v>
      </c>
      <c r="J40" s="34"/>
      <c r="K40" s="9">
        <f t="shared" si="2"/>
        <v>9.1668670169790439E-2</v>
      </c>
      <c r="L40" s="9">
        <f t="shared" si="1"/>
        <v>-1.432462860354182E-4</v>
      </c>
    </row>
    <row r="41" spans="2:12" x14ac:dyDescent="0.2">
      <c r="B41" s="23" t="s">
        <v>97</v>
      </c>
      <c r="C41" s="24">
        <v>0.16996587030716725</v>
      </c>
      <c r="D41" s="25">
        <v>0.37561197005139807</v>
      </c>
      <c r="E41" s="26">
        <v>20510</v>
      </c>
      <c r="F41" s="27">
        <v>0</v>
      </c>
      <c r="G41" s="7"/>
      <c r="H41" s="23" t="s">
        <v>97</v>
      </c>
      <c r="I41" s="40">
        <v>1.8582786804919982E-2</v>
      </c>
      <c r="J41" s="34"/>
      <c r="K41" s="9">
        <f t="shared" si="2"/>
        <v>4.10645786149429E-2</v>
      </c>
      <c r="L41" s="9">
        <f t="shared" si="1"/>
        <v>-8.4087829565138005E-3</v>
      </c>
    </row>
    <row r="42" spans="2:12" ht="24" x14ac:dyDescent="0.2">
      <c r="B42" s="23" t="s">
        <v>98</v>
      </c>
      <c r="C42" s="24">
        <v>0.20901999024865919</v>
      </c>
      <c r="D42" s="25">
        <v>0.40661861159438512</v>
      </c>
      <c r="E42" s="26">
        <v>20510</v>
      </c>
      <c r="F42" s="27">
        <v>0</v>
      </c>
      <c r="G42" s="7"/>
      <c r="H42" s="23" t="s">
        <v>98</v>
      </c>
      <c r="I42" s="40">
        <v>1.7025881127367343E-3</v>
      </c>
      <c r="J42" s="34"/>
      <c r="K42" s="9">
        <f t="shared" si="2"/>
        <v>3.3119811135413745E-3</v>
      </c>
      <c r="L42" s="9">
        <f t="shared" si="1"/>
        <v>-8.7520575933870877E-4</v>
      </c>
    </row>
    <row r="43" spans="2:12" x14ac:dyDescent="0.2">
      <c r="B43" s="23" t="s">
        <v>99</v>
      </c>
      <c r="C43" s="24">
        <v>1.9502681618722571E-4</v>
      </c>
      <c r="D43" s="25">
        <v>1.3964178751434513E-2</v>
      </c>
      <c r="E43" s="26">
        <v>20510</v>
      </c>
      <c r="F43" s="27">
        <v>0</v>
      </c>
      <c r="G43" s="7"/>
      <c r="H43" s="23" t="s">
        <v>99</v>
      </c>
      <c r="I43" s="40">
        <v>9.4864928509977276E-4</v>
      </c>
      <c r="J43" s="34"/>
      <c r="K43" s="9">
        <f t="shared" si="2"/>
        <v>6.7921235464891747E-2</v>
      </c>
      <c r="L43" s="9">
        <f t="shared" si="1"/>
        <v>-1.3249046223523208E-5</v>
      </c>
    </row>
    <row r="44" spans="2:12" x14ac:dyDescent="0.2">
      <c r="B44" s="23" t="s">
        <v>100</v>
      </c>
      <c r="C44" s="24">
        <v>1.0238907849829352E-3</v>
      </c>
      <c r="D44" s="25">
        <v>3.1982687590333993E-2</v>
      </c>
      <c r="E44" s="26">
        <v>20510</v>
      </c>
      <c r="F44" s="27">
        <v>0</v>
      </c>
      <c r="G44" s="7"/>
      <c r="H44" s="23" t="s">
        <v>100</v>
      </c>
      <c r="I44" s="40">
        <v>2.4729440838524752E-3</v>
      </c>
      <c r="J44" s="34"/>
      <c r="K44" s="9">
        <f t="shared" si="2"/>
        <v>7.7242165850372885E-2</v>
      </c>
      <c r="L44" s="9">
        <f t="shared" si="1"/>
        <v>-7.9168601828192206E-5</v>
      </c>
    </row>
    <row r="45" spans="2:12" ht="24" x14ac:dyDescent="0.2">
      <c r="B45" s="23" t="s">
        <v>101</v>
      </c>
      <c r="C45" s="24">
        <v>2.1452949780594835E-3</v>
      </c>
      <c r="D45" s="25">
        <v>4.6268748261929032E-2</v>
      </c>
      <c r="E45" s="26">
        <v>20510</v>
      </c>
      <c r="F45" s="27">
        <v>0</v>
      </c>
      <c r="G45" s="7"/>
      <c r="H45" s="23" t="s">
        <v>101</v>
      </c>
      <c r="I45" s="40">
        <v>1.8600990891711538E-3</v>
      </c>
      <c r="J45" s="34"/>
      <c r="K45" s="9">
        <f t="shared" si="2"/>
        <v>4.0115816780453291E-2</v>
      </c>
      <c r="L45" s="9">
        <f t="shared" si="1"/>
        <v>-8.6245281849894713E-5</v>
      </c>
    </row>
    <row r="46" spans="2:12" x14ac:dyDescent="0.2">
      <c r="B46" s="23" t="s">
        <v>102</v>
      </c>
      <c r="C46" s="24">
        <v>9.7513408093612868E-4</v>
      </c>
      <c r="D46" s="25">
        <v>3.1212668817936606E-2</v>
      </c>
      <c r="E46" s="26">
        <v>20510</v>
      </c>
      <c r="F46" s="27">
        <v>0</v>
      </c>
      <c r="G46" s="7"/>
      <c r="H46" s="23" t="s">
        <v>102</v>
      </c>
      <c r="I46" s="40">
        <v>2.5946930698708373E-3</v>
      </c>
      <c r="J46" s="34"/>
      <c r="K46" s="9">
        <f t="shared" si="2"/>
        <v>8.3048422143870981E-2</v>
      </c>
      <c r="L46" s="9">
        <f t="shared" si="1"/>
        <v>-8.1062393503046341E-5</v>
      </c>
    </row>
    <row r="47" spans="2:12" x14ac:dyDescent="0.2">
      <c r="B47" s="23" t="s">
        <v>103</v>
      </c>
      <c r="C47" s="24">
        <v>9.0687469527059965E-3</v>
      </c>
      <c r="D47" s="25">
        <v>9.4799488158597026E-2</v>
      </c>
      <c r="E47" s="26">
        <v>20510</v>
      </c>
      <c r="F47" s="27">
        <v>0</v>
      </c>
      <c r="G47" s="7"/>
      <c r="H47" s="23" t="s">
        <v>103</v>
      </c>
      <c r="I47" s="40">
        <v>1.8534773103949596E-2</v>
      </c>
      <c r="J47" s="34"/>
      <c r="K47" s="9">
        <f t="shared" si="2"/>
        <v>0.19374245888455724</v>
      </c>
      <c r="L47" s="9">
        <f t="shared" si="1"/>
        <v>-1.7730809561369635E-3</v>
      </c>
    </row>
    <row r="48" spans="2:12" x14ac:dyDescent="0.2">
      <c r="B48" s="23" t="s">
        <v>104</v>
      </c>
      <c r="C48" s="24">
        <v>4.5831301803998048E-3</v>
      </c>
      <c r="D48" s="25">
        <v>6.7545151885074234E-2</v>
      </c>
      <c r="E48" s="26">
        <v>20510</v>
      </c>
      <c r="F48" s="27">
        <v>0</v>
      </c>
      <c r="G48" s="7"/>
      <c r="H48" s="23" t="s">
        <v>104</v>
      </c>
      <c r="I48" s="40">
        <v>1.4631890300890045E-2</v>
      </c>
      <c r="J48" s="34"/>
      <c r="K48" s="9">
        <f t="shared" si="2"/>
        <v>0.2156310266003591</v>
      </c>
      <c r="L48" s="9">
        <f t="shared" si="1"/>
        <v>-9.9281526745854986E-4</v>
      </c>
    </row>
    <row r="49" spans="2:12" x14ac:dyDescent="0.2">
      <c r="B49" s="23" t="s">
        <v>105</v>
      </c>
      <c r="C49" s="24">
        <v>9.2637737688932231E-4</v>
      </c>
      <c r="D49" s="25">
        <v>3.0423088753621982E-2</v>
      </c>
      <c r="E49" s="26">
        <v>20510</v>
      </c>
      <c r="F49" s="27">
        <v>0</v>
      </c>
      <c r="G49" s="7"/>
      <c r="H49" s="23" t="s">
        <v>105</v>
      </c>
      <c r="I49" s="40">
        <v>7.3028449591411538E-3</v>
      </c>
      <c r="J49" s="34"/>
      <c r="K49" s="9">
        <f t="shared" si="2"/>
        <v>0.23982048068394932</v>
      </c>
      <c r="L49" s="9">
        <f t="shared" si="1"/>
        <v>-2.2237026660460867E-4</v>
      </c>
    </row>
    <row r="50" spans="2:12" x14ac:dyDescent="0.2">
      <c r="B50" s="23" t="s">
        <v>106</v>
      </c>
      <c r="C50" s="24">
        <v>1.803998049731838E-3</v>
      </c>
      <c r="D50" s="25">
        <v>4.2436204394057521E-2</v>
      </c>
      <c r="E50" s="26">
        <v>20510</v>
      </c>
      <c r="F50" s="27">
        <v>0</v>
      </c>
      <c r="G50" s="7"/>
      <c r="H50" s="23" t="s">
        <v>106</v>
      </c>
      <c r="I50" s="40">
        <v>1.0985929750997093E-2</v>
      </c>
      <c r="J50" s="34"/>
      <c r="K50" s="9">
        <f t="shared" si="2"/>
        <v>0.25841404319108763</v>
      </c>
      <c r="L50" s="9">
        <f t="shared" si="1"/>
        <v>-4.6702093479559625E-4</v>
      </c>
    </row>
    <row r="51" spans="2:12" x14ac:dyDescent="0.2">
      <c r="B51" s="23" t="s">
        <v>107</v>
      </c>
      <c r="C51" s="24">
        <v>3.41296928327645E-4</v>
      </c>
      <c r="D51" s="25">
        <v>1.8471520792273877E-2</v>
      </c>
      <c r="E51" s="26">
        <v>20510</v>
      </c>
      <c r="F51" s="27">
        <v>0</v>
      </c>
      <c r="G51" s="7"/>
      <c r="H51" s="23" t="s">
        <v>107</v>
      </c>
      <c r="I51" s="40">
        <v>2.9794223036847698E-3</v>
      </c>
      <c r="J51" s="34"/>
      <c r="K51" s="9">
        <f t="shared" si="2"/>
        <v>0.16124310875637893</v>
      </c>
      <c r="L51" s="9">
        <f t="shared" si="1"/>
        <v>-5.5050566321740828E-5</v>
      </c>
    </row>
    <row r="52" spans="2:12" x14ac:dyDescent="0.2">
      <c r="B52" s="23" t="s">
        <v>108</v>
      </c>
      <c r="C52" s="24">
        <v>2.1452949780594831E-3</v>
      </c>
      <c r="D52" s="25">
        <v>4.6268748261924321E-2</v>
      </c>
      <c r="E52" s="26">
        <v>20510</v>
      </c>
      <c r="F52" s="27">
        <v>0</v>
      </c>
      <c r="G52" s="7"/>
      <c r="H52" s="23" t="s">
        <v>108</v>
      </c>
      <c r="I52" s="40">
        <v>4.1172894128112814E-3</v>
      </c>
      <c r="J52" s="34"/>
      <c r="K52" s="9">
        <f t="shared" si="2"/>
        <v>8.8795499486025845E-2</v>
      </c>
      <c r="L52" s="9">
        <f t="shared" si="1"/>
        <v>-1.9090208039602933E-4</v>
      </c>
    </row>
    <row r="53" spans="2:12" x14ac:dyDescent="0.2">
      <c r="B53" s="23" t="s">
        <v>109</v>
      </c>
      <c r="C53" s="24">
        <v>0.28415407118478792</v>
      </c>
      <c r="D53" s="25">
        <v>0.45102156614151656</v>
      </c>
      <c r="E53" s="26">
        <v>20510</v>
      </c>
      <c r="F53" s="27">
        <v>0</v>
      </c>
      <c r="G53" s="7"/>
      <c r="H53" s="23" t="s">
        <v>109</v>
      </c>
      <c r="I53" s="40">
        <v>6.2819957412761904E-2</v>
      </c>
      <c r="J53" s="34"/>
      <c r="K53" s="9">
        <f t="shared" si="2"/>
        <v>9.9705677373663801E-2</v>
      </c>
      <c r="L53" s="9">
        <f t="shared" si="1"/>
        <v>-3.9578033492283927E-2</v>
      </c>
    </row>
    <row r="54" spans="2:12" x14ac:dyDescent="0.2">
      <c r="B54" s="23" t="s">
        <v>110</v>
      </c>
      <c r="C54" s="24">
        <v>0.63949293027791321</v>
      </c>
      <c r="D54" s="25">
        <v>0.4801593104429881</v>
      </c>
      <c r="E54" s="26">
        <v>20510</v>
      </c>
      <c r="F54" s="27">
        <v>0</v>
      </c>
      <c r="G54" s="7"/>
      <c r="H54" s="23" t="s">
        <v>110</v>
      </c>
      <c r="I54" s="40">
        <v>-5.9475248055342149E-2</v>
      </c>
      <c r="J54" s="34"/>
      <c r="K54" s="9">
        <f t="shared" si="2"/>
        <v>-4.4654444745941199E-2</v>
      </c>
      <c r="L54" s="9">
        <f t="shared" si="1"/>
        <v>7.9211211426530259E-2</v>
      </c>
    </row>
    <row r="55" spans="2:12" x14ac:dyDescent="0.2">
      <c r="B55" s="23" t="s">
        <v>111</v>
      </c>
      <c r="C55" s="24">
        <v>5.3486104339346661E-2</v>
      </c>
      <c r="D55" s="25">
        <v>0.22500624308462799</v>
      </c>
      <c r="E55" s="26">
        <v>20510</v>
      </c>
      <c r="F55" s="27">
        <v>0</v>
      </c>
      <c r="G55" s="7"/>
      <c r="H55" s="23" t="s">
        <v>111</v>
      </c>
      <c r="I55" s="40">
        <v>-1.5002367830116775E-2</v>
      </c>
      <c r="J55" s="34"/>
      <c r="K55" s="9">
        <f t="shared" si="2"/>
        <v>-6.31091361037351E-2</v>
      </c>
      <c r="L55" s="9">
        <f t="shared" si="1"/>
        <v>3.5662042088186988E-3</v>
      </c>
    </row>
    <row r="56" spans="2:12" x14ac:dyDescent="0.2">
      <c r="B56" s="23" t="s">
        <v>112</v>
      </c>
      <c r="C56" s="24">
        <v>1.7552413456850314E-3</v>
      </c>
      <c r="D56" s="25">
        <v>4.1859836445433202E-2</v>
      </c>
      <c r="E56" s="26">
        <v>20510</v>
      </c>
      <c r="F56" s="27">
        <v>0</v>
      </c>
      <c r="G56" s="7"/>
      <c r="H56" s="23" t="s">
        <v>112</v>
      </c>
      <c r="I56" s="40">
        <v>-7.8617682577342986E-4</v>
      </c>
      <c r="J56" s="34"/>
      <c r="K56" s="9">
        <f t="shared" si="2"/>
        <v>-1.8748207407041414E-2</v>
      </c>
      <c r="L56" s="9">
        <f t="shared" si="1"/>
        <v>3.2965491191437473E-5</v>
      </c>
    </row>
    <row r="57" spans="2:12" x14ac:dyDescent="0.2">
      <c r="B57" s="23" t="s">
        <v>113</v>
      </c>
      <c r="C57" s="24">
        <v>1.9990248659190637E-3</v>
      </c>
      <c r="D57" s="25">
        <v>4.4666833795049578E-2</v>
      </c>
      <c r="E57" s="26">
        <v>20510</v>
      </c>
      <c r="F57" s="27">
        <v>0</v>
      </c>
      <c r="G57" s="7"/>
      <c r="H57" s="23" t="s">
        <v>113</v>
      </c>
      <c r="I57" s="40">
        <v>-1.4151503594748351E-3</v>
      </c>
      <c r="J57" s="34"/>
      <c r="K57" s="9">
        <f t="shared" si="2"/>
        <v>-3.1619018379443718E-2</v>
      </c>
      <c r="L57" s="9">
        <f t="shared" si="1"/>
        <v>6.3333809837177798E-5</v>
      </c>
    </row>
    <row r="58" spans="2:12" x14ac:dyDescent="0.2">
      <c r="B58" s="23" t="s">
        <v>114</v>
      </c>
      <c r="C58" s="24">
        <v>2.4378352023403217E-4</v>
      </c>
      <c r="D58" s="25">
        <v>1.5612045784971496E-2</v>
      </c>
      <c r="E58" s="26">
        <v>20510</v>
      </c>
      <c r="F58" s="27">
        <v>0</v>
      </c>
      <c r="G58" s="7"/>
      <c r="H58" s="23" t="s">
        <v>114</v>
      </c>
      <c r="I58" s="40">
        <v>1.0806818334906363E-3</v>
      </c>
      <c r="J58" s="34"/>
      <c r="K58" s="9">
        <f t="shared" si="2"/>
        <v>6.9204151457783317E-2</v>
      </c>
      <c r="L58" s="9">
        <f t="shared" si="1"/>
        <v>-1.6874945490803053E-5</v>
      </c>
    </row>
    <row r="59" spans="2:12" x14ac:dyDescent="0.2">
      <c r="B59" s="23" t="s">
        <v>115</v>
      </c>
      <c r="C59" s="24">
        <v>0.33203315455875182</v>
      </c>
      <c r="D59" s="25">
        <v>0.47095430029853208</v>
      </c>
      <c r="E59" s="26">
        <v>20510</v>
      </c>
      <c r="F59" s="27">
        <v>0</v>
      </c>
      <c r="G59" s="7"/>
      <c r="H59" s="23" t="s">
        <v>115</v>
      </c>
      <c r="I59" s="40">
        <v>7.1115544674830389E-2</v>
      </c>
      <c r="J59" s="34"/>
      <c r="K59" s="9">
        <f t="shared" si="2"/>
        <v>0.10086504361075195</v>
      </c>
      <c r="L59" s="9">
        <f t="shared" si="1"/>
        <v>-5.0138025327680344E-2</v>
      </c>
    </row>
    <row r="60" spans="2:12" x14ac:dyDescent="0.2">
      <c r="B60" s="23" t="s">
        <v>116</v>
      </c>
      <c r="C60" s="24">
        <v>0.42237932715748416</v>
      </c>
      <c r="D60" s="25">
        <v>0.49395032862208399</v>
      </c>
      <c r="E60" s="26">
        <v>20510</v>
      </c>
      <c r="F60" s="27">
        <v>0</v>
      </c>
      <c r="G60" s="7"/>
      <c r="H60" s="23" t="s">
        <v>116</v>
      </c>
      <c r="I60" s="40">
        <v>4.7703099707658743E-2</v>
      </c>
      <c r="J60" s="34"/>
      <c r="K60" s="9">
        <f t="shared" si="2"/>
        <v>5.5783537236783483E-2</v>
      </c>
      <c r="L60" s="9">
        <f t="shared" si="1"/>
        <v>-4.0791152450599763E-2</v>
      </c>
    </row>
    <row r="61" spans="2:12" x14ac:dyDescent="0.2">
      <c r="B61" s="23" t="s">
        <v>117</v>
      </c>
      <c r="C61" s="24">
        <v>0.2137493905411994</v>
      </c>
      <c r="D61" s="25">
        <v>0.40996192879875776</v>
      </c>
      <c r="E61" s="26">
        <v>20510</v>
      </c>
      <c r="F61" s="27">
        <v>0</v>
      </c>
      <c r="G61" s="7"/>
      <c r="H61" s="23" t="s">
        <v>117</v>
      </c>
      <c r="I61" s="40">
        <v>7.5145948921318179E-2</v>
      </c>
      <c r="J61" s="34"/>
      <c r="K61" s="9">
        <f t="shared" si="2"/>
        <v>0.14411959742425076</v>
      </c>
      <c r="L61" s="9">
        <f t="shared" si="1"/>
        <v>-3.9180225419069528E-2</v>
      </c>
    </row>
    <row r="62" spans="2:12" x14ac:dyDescent="0.2">
      <c r="B62" s="23" t="s">
        <v>118</v>
      </c>
      <c r="C62" s="24">
        <v>4.3393466601657727E-3</v>
      </c>
      <c r="D62" s="25">
        <v>6.573224015014506E-2</v>
      </c>
      <c r="E62" s="26">
        <v>20510</v>
      </c>
      <c r="F62" s="27">
        <v>0</v>
      </c>
      <c r="G62" s="7"/>
      <c r="H62" s="23" t="s">
        <v>118</v>
      </c>
      <c r="I62" s="40">
        <v>1.3442467471690886E-2</v>
      </c>
      <c r="J62" s="34"/>
      <c r="K62" s="9">
        <f t="shared" si="2"/>
        <v>0.2036160020530455</v>
      </c>
      <c r="L62" s="9">
        <f t="shared" si="1"/>
        <v>-8.8741120330645159E-4</v>
      </c>
    </row>
    <row r="63" spans="2:12" x14ac:dyDescent="0.2">
      <c r="B63" s="23" t="s">
        <v>119</v>
      </c>
      <c r="C63" s="24">
        <v>5.3047294002925405E-2</v>
      </c>
      <c r="D63" s="25">
        <v>0.22413328162148327</v>
      </c>
      <c r="E63" s="26">
        <v>20510</v>
      </c>
      <c r="F63" s="27">
        <v>0</v>
      </c>
      <c r="G63" s="7"/>
      <c r="H63" s="23" t="s">
        <v>119</v>
      </c>
      <c r="I63" s="40">
        <v>5.0698785000335464E-2</v>
      </c>
      <c r="J63" s="34"/>
      <c r="K63" s="9">
        <f t="shared" si="2"/>
        <v>0.21420001215129597</v>
      </c>
      <c r="L63" s="9">
        <f t="shared" si="1"/>
        <v>-1.1999259253455363E-2</v>
      </c>
    </row>
    <row r="64" spans="2:12" x14ac:dyDescent="0.2">
      <c r="B64" s="23" t="s">
        <v>120</v>
      </c>
      <c r="C64" s="24">
        <v>5.2657240370550938E-2</v>
      </c>
      <c r="D64" s="25">
        <v>0.22335372781158408</v>
      </c>
      <c r="E64" s="26">
        <v>20510</v>
      </c>
      <c r="F64" s="27">
        <v>0</v>
      </c>
      <c r="G64" s="7"/>
      <c r="H64" s="23" t="s">
        <v>120</v>
      </c>
      <c r="I64" s="40">
        <v>5.2449149626304134E-2</v>
      </c>
      <c r="J64" s="34"/>
      <c r="K64" s="9">
        <f t="shared" si="2"/>
        <v>0.2224602321798537</v>
      </c>
      <c r="L64" s="9">
        <f t="shared" si="1"/>
        <v>-1.2365262519518371E-2</v>
      </c>
    </row>
    <row r="65" spans="2:12" x14ac:dyDescent="0.2">
      <c r="B65" s="23" t="s">
        <v>121</v>
      </c>
      <c r="C65" s="24">
        <v>0.76986835689907362</v>
      </c>
      <c r="D65" s="25">
        <v>0.42092720112060289</v>
      </c>
      <c r="E65" s="26">
        <v>20510</v>
      </c>
      <c r="F65" s="27">
        <v>0</v>
      </c>
      <c r="G65" s="7"/>
      <c r="H65" s="23" t="s">
        <v>121</v>
      </c>
      <c r="I65" s="40">
        <v>4.5149068588936525E-2</v>
      </c>
      <c r="J65" s="34"/>
      <c r="K65" s="9">
        <f t="shared" si="2"/>
        <v>2.4684148021765422E-2</v>
      </c>
      <c r="L65" s="9">
        <f t="shared" si="1"/>
        <v>-8.2576842640609327E-2</v>
      </c>
    </row>
    <row r="66" spans="2:12" x14ac:dyDescent="0.2">
      <c r="B66" s="23" t="s">
        <v>122</v>
      </c>
      <c r="C66" s="24">
        <v>0.65026816187225744</v>
      </c>
      <c r="D66" s="25">
        <v>0.47689681094807262</v>
      </c>
      <c r="E66" s="26">
        <v>20510</v>
      </c>
      <c r="F66" s="27">
        <v>0</v>
      </c>
      <c r="G66" s="7"/>
      <c r="H66" s="23" t="s">
        <v>122</v>
      </c>
      <c r="I66" s="40">
        <v>5.329509838934416E-2</v>
      </c>
      <c r="J66" s="34"/>
      <c r="K66" s="9">
        <f t="shared" si="2"/>
        <v>3.9083911435368671E-2</v>
      </c>
      <c r="L66" s="9">
        <f t="shared" si="1"/>
        <v>-7.2670030226336529E-2</v>
      </c>
    </row>
    <row r="67" spans="2:12" x14ac:dyDescent="0.2">
      <c r="B67" s="23" t="s">
        <v>123</v>
      </c>
      <c r="C67" s="24">
        <v>0.55392491467576788</v>
      </c>
      <c r="D67" s="25">
        <v>0.49709571669971941</v>
      </c>
      <c r="E67" s="26">
        <v>20510</v>
      </c>
      <c r="F67" s="27">
        <v>0</v>
      </c>
      <c r="G67" s="7"/>
      <c r="H67" s="23" t="s">
        <v>123</v>
      </c>
      <c r="I67" s="40">
        <v>6.1654833451058925E-2</v>
      </c>
      <c r="J67" s="34"/>
      <c r="K67" s="9">
        <f t="shared" si="2"/>
        <v>5.532673923429917E-2</v>
      </c>
      <c r="L67" s="9">
        <f t="shared" si="1"/>
        <v>-6.8703364787503843E-2</v>
      </c>
    </row>
    <row r="68" spans="2:12" x14ac:dyDescent="0.2">
      <c r="B68" s="23" t="s">
        <v>124</v>
      </c>
      <c r="C68" s="24">
        <v>0.18878595806923451</v>
      </c>
      <c r="D68" s="25">
        <v>0.39134803864925838</v>
      </c>
      <c r="E68" s="26">
        <v>20510</v>
      </c>
      <c r="F68" s="27">
        <v>0</v>
      </c>
      <c r="G68" s="7"/>
      <c r="H68" s="23" t="s">
        <v>124</v>
      </c>
      <c r="I68" s="40">
        <v>6.4437492685519557E-2</v>
      </c>
      <c r="J68" s="34"/>
      <c r="K68" s="9">
        <f t="shared" si="2"/>
        <v>0.13357061676793847</v>
      </c>
      <c r="L68" s="9">
        <f t="shared" si="1"/>
        <v>-3.1084591184364567E-2</v>
      </c>
    </row>
    <row r="69" spans="2:12" x14ac:dyDescent="0.2">
      <c r="B69" s="23" t="s">
        <v>125</v>
      </c>
      <c r="C69" s="24">
        <v>8.1569965870307168E-2</v>
      </c>
      <c r="D69" s="25">
        <v>0.27371510624828099</v>
      </c>
      <c r="E69" s="26">
        <v>20510</v>
      </c>
      <c r="F69" s="27">
        <v>0</v>
      </c>
      <c r="G69" s="7"/>
      <c r="H69" s="23" t="s">
        <v>125</v>
      </c>
      <c r="I69" s="40">
        <v>3.8223506155976847E-2</v>
      </c>
      <c r="J69" s="34"/>
      <c r="K69" s="9">
        <f t="shared" si="2"/>
        <v>0.12825604163603158</v>
      </c>
      <c r="L69" s="9">
        <f t="shared" si="1"/>
        <v>-1.1391004812713323E-2</v>
      </c>
    </row>
    <row r="70" spans="2:12" x14ac:dyDescent="0.2">
      <c r="B70" s="23" t="s">
        <v>126</v>
      </c>
      <c r="C70" s="24">
        <v>3.2862018527547533E-2</v>
      </c>
      <c r="D70" s="25">
        <v>0.17827971262077419</v>
      </c>
      <c r="E70" s="26">
        <v>20510</v>
      </c>
      <c r="F70" s="27">
        <v>0</v>
      </c>
      <c r="G70" s="7"/>
      <c r="H70" s="23" t="s">
        <v>126</v>
      </c>
      <c r="I70" s="40">
        <v>3.9854171502167794E-2</v>
      </c>
      <c r="J70" s="34"/>
      <c r="K70" s="9">
        <f t="shared" si="2"/>
        <v>0.21620229477177244</v>
      </c>
      <c r="L70" s="9">
        <f t="shared" si="1"/>
        <v>-7.3462566382423173E-3</v>
      </c>
    </row>
    <row r="71" spans="2:12" x14ac:dyDescent="0.2">
      <c r="B71" s="23" t="s">
        <v>127</v>
      </c>
      <c r="C71" s="24">
        <v>0.14700146270112141</v>
      </c>
      <c r="D71" s="25">
        <v>0.35411600735520155</v>
      </c>
      <c r="E71" s="26">
        <v>20510</v>
      </c>
      <c r="F71" s="27">
        <v>0</v>
      </c>
      <c r="G71" s="7"/>
      <c r="H71" s="23" t="s">
        <v>127</v>
      </c>
      <c r="I71" s="40">
        <v>5.8959172865226221E-2</v>
      </c>
      <c r="J71" s="34"/>
      <c r="K71" s="9">
        <f t="shared" si="2"/>
        <v>0.14202150473232758</v>
      </c>
      <c r="L71" s="9">
        <f t="shared" si="1"/>
        <v>-2.4475269320832674E-2</v>
      </c>
    </row>
    <row r="72" spans="2:12" x14ac:dyDescent="0.2">
      <c r="B72" s="23" t="s">
        <v>128</v>
      </c>
      <c r="C72" s="24">
        <v>8.1423695758166756E-3</v>
      </c>
      <c r="D72" s="25">
        <v>8.9869155861901931E-2</v>
      </c>
      <c r="E72" s="26">
        <v>20510</v>
      </c>
      <c r="F72" s="27">
        <v>0</v>
      </c>
      <c r="G72" s="7"/>
      <c r="H72" s="23" t="s">
        <v>128</v>
      </c>
      <c r="I72" s="40">
        <v>2.4248337151948563E-2</v>
      </c>
      <c r="J72" s="34"/>
      <c r="K72" s="9">
        <f t="shared" si="2"/>
        <v>0.26762127671719066</v>
      </c>
      <c r="L72" s="9">
        <f t="shared" ref="L72:L123" si="3">((0-C72)/D72)*I72</f>
        <v>-2.1969598000182292E-3</v>
      </c>
    </row>
    <row r="73" spans="2:12" x14ac:dyDescent="0.2">
      <c r="B73" s="23" t="s">
        <v>129</v>
      </c>
      <c r="C73" s="24">
        <v>0.21301803998049731</v>
      </c>
      <c r="D73" s="25">
        <v>0.40945027617749291</v>
      </c>
      <c r="E73" s="26">
        <v>20510</v>
      </c>
      <c r="F73" s="27">
        <v>0</v>
      </c>
      <c r="G73" s="7"/>
      <c r="H73" s="23" t="s">
        <v>129</v>
      </c>
      <c r="I73" s="40">
        <v>5.8200816662924995E-2</v>
      </c>
      <c r="J73" s="34"/>
      <c r="K73" s="9">
        <f t="shared" si="2"/>
        <v>0.11186460343787696</v>
      </c>
      <c r="L73" s="9">
        <f t="shared" si="3"/>
        <v>-3.0279192888921658E-2</v>
      </c>
    </row>
    <row r="74" spans="2:12" x14ac:dyDescent="0.2">
      <c r="B74" s="23" t="s">
        <v>130</v>
      </c>
      <c r="C74" s="24">
        <v>0.53715260848366653</v>
      </c>
      <c r="D74" s="25">
        <v>0.49862992905584824</v>
      </c>
      <c r="E74" s="26">
        <v>20510</v>
      </c>
      <c r="F74" s="27">
        <v>0</v>
      </c>
      <c r="G74" s="7"/>
      <c r="H74" s="23" t="s">
        <v>130</v>
      </c>
      <c r="I74" s="40">
        <v>5.2096706661169702E-2</v>
      </c>
      <c r="J74" s="34"/>
      <c r="K74" s="9">
        <f t="shared" si="2"/>
        <v>4.8358157783210953E-2</v>
      </c>
      <c r="L74" s="9">
        <f t="shared" si="3"/>
        <v>-5.6121544748513122E-2</v>
      </c>
    </row>
    <row r="75" spans="2:12" x14ac:dyDescent="0.2">
      <c r="B75" s="23" t="s">
        <v>131</v>
      </c>
      <c r="C75" s="24">
        <v>0.15270599707459775</v>
      </c>
      <c r="D75" s="25">
        <v>0.3597126413086546</v>
      </c>
      <c r="E75" s="26">
        <v>20510</v>
      </c>
      <c r="F75" s="27">
        <v>0</v>
      </c>
      <c r="G75" s="7"/>
      <c r="H75" s="23" t="s">
        <v>131</v>
      </c>
      <c r="I75" s="40">
        <v>2.3773607641821532E-2</v>
      </c>
      <c r="J75" s="34"/>
      <c r="K75" s="9">
        <f t="shared" si="2"/>
        <v>5.5998129811436953E-2</v>
      </c>
      <c r="L75" s="9">
        <f t="shared" si="3"/>
        <v>-1.0092423902026731E-2</v>
      </c>
    </row>
    <row r="76" spans="2:12" x14ac:dyDescent="0.2">
      <c r="B76" s="23" t="s">
        <v>132</v>
      </c>
      <c r="C76" s="24">
        <v>5.748415407118479E-2</v>
      </c>
      <c r="D76" s="25">
        <v>0.23277106318350194</v>
      </c>
      <c r="E76" s="26">
        <v>20510</v>
      </c>
      <c r="F76" s="27">
        <v>0</v>
      </c>
      <c r="G76" s="7"/>
      <c r="H76" s="23" t="s">
        <v>132</v>
      </c>
      <c r="I76" s="40">
        <v>4.1770438405902797E-2</v>
      </c>
      <c r="J76" s="34"/>
      <c r="K76" s="9">
        <f t="shared" si="2"/>
        <v>0.16913313687071443</v>
      </c>
      <c r="L76" s="9">
        <f t="shared" si="3"/>
        <v>-1.0315450228677891E-2</v>
      </c>
    </row>
    <row r="77" spans="2:12" x14ac:dyDescent="0.2">
      <c r="B77" s="23" t="s">
        <v>133</v>
      </c>
      <c r="C77" s="24">
        <v>8.795709410043881E-2</v>
      </c>
      <c r="D77" s="25">
        <v>0.28323939553448685</v>
      </c>
      <c r="E77" s="26">
        <v>20510</v>
      </c>
      <c r="F77" s="27">
        <v>0</v>
      </c>
      <c r="G77" s="7"/>
      <c r="H77" s="23" t="s">
        <v>133</v>
      </c>
      <c r="I77" s="40">
        <v>-4.4228384821502938E-3</v>
      </c>
      <c r="J77" s="34"/>
      <c r="K77" s="9">
        <f t="shared" si="2"/>
        <v>-1.4241728111206924E-2</v>
      </c>
      <c r="L77" s="9">
        <f t="shared" si="3"/>
        <v>1.3734672037109639E-3</v>
      </c>
    </row>
    <row r="78" spans="2:12" x14ac:dyDescent="0.2">
      <c r="B78" s="23" t="s">
        <v>134</v>
      </c>
      <c r="C78" s="24">
        <v>2.0526572403705506E-2</v>
      </c>
      <c r="D78" s="25">
        <v>0.1417963770401556</v>
      </c>
      <c r="E78" s="26">
        <v>20510</v>
      </c>
      <c r="F78" s="27">
        <v>0</v>
      </c>
      <c r="G78" s="7"/>
      <c r="H78" s="23" t="s">
        <v>134</v>
      </c>
      <c r="I78" s="40">
        <v>3.5353348111566527E-2</v>
      </c>
      <c r="J78" s="34"/>
      <c r="K78" s="9">
        <f t="shared" si="2"/>
        <v>0.24420698028155383</v>
      </c>
      <c r="L78" s="9">
        <f t="shared" si="3"/>
        <v>-5.1177828014602085E-3</v>
      </c>
    </row>
    <row r="79" spans="2:12" x14ac:dyDescent="0.2">
      <c r="B79" s="23" t="s">
        <v>135</v>
      </c>
      <c r="C79" s="24">
        <v>2.1452949780594831E-3</v>
      </c>
      <c r="D79" s="25">
        <v>4.6268748261927693E-2</v>
      </c>
      <c r="E79" s="26">
        <v>20510</v>
      </c>
      <c r="F79" s="27">
        <v>0</v>
      </c>
      <c r="G79" s="7"/>
      <c r="H79" s="23" t="s">
        <v>135</v>
      </c>
      <c r="I79" s="40">
        <v>4.1703178317646318E-3</v>
      </c>
      <c r="J79" s="34"/>
      <c r="K79" s="9">
        <f t="shared" si="2"/>
        <v>8.9939136591845631E-2</v>
      </c>
      <c r="L79" s="9">
        <f t="shared" si="3"/>
        <v>-1.9336079400181802E-4</v>
      </c>
    </row>
    <row r="80" spans="2:12" x14ac:dyDescent="0.2">
      <c r="B80" s="23" t="s">
        <v>136</v>
      </c>
      <c r="C80" s="24">
        <v>8.0887372013651884E-2</v>
      </c>
      <c r="D80" s="25">
        <v>0.27266871847906865</v>
      </c>
      <c r="E80" s="26">
        <v>20510</v>
      </c>
      <c r="F80" s="27">
        <v>0</v>
      </c>
      <c r="G80" s="7"/>
      <c r="H80" s="23" t="s">
        <v>136</v>
      </c>
      <c r="I80" s="40">
        <v>5.3976218625383536E-2</v>
      </c>
      <c r="J80" s="34"/>
      <c r="K80" s="9">
        <f t="shared" si="2"/>
        <v>0.18194321822563686</v>
      </c>
      <c r="L80" s="9">
        <f t="shared" si="3"/>
        <v>-1.6012084188442608E-2</v>
      </c>
    </row>
    <row r="81" spans="2:12" x14ac:dyDescent="0.2">
      <c r="B81" s="23" t="s">
        <v>137</v>
      </c>
      <c r="C81" s="24">
        <v>8.9468551925889803E-2</v>
      </c>
      <c r="D81" s="25">
        <v>0.28542582617657325</v>
      </c>
      <c r="E81" s="26">
        <v>20510</v>
      </c>
      <c r="F81" s="27">
        <v>0</v>
      </c>
      <c r="G81" s="7"/>
      <c r="H81" s="23" t="s">
        <v>137</v>
      </c>
      <c r="I81" s="40">
        <v>-1.694134872949931E-2</v>
      </c>
      <c r="J81" s="34"/>
      <c r="K81" s="9">
        <f t="shared" si="2"/>
        <v>-5.4044271317819442E-2</v>
      </c>
      <c r="L81" s="9">
        <f t="shared" si="3"/>
        <v>5.3103741830360729E-3</v>
      </c>
    </row>
    <row r="82" spans="2:12" x14ac:dyDescent="0.2">
      <c r="B82" s="23" t="s">
        <v>138</v>
      </c>
      <c r="C82" s="24">
        <v>2.9254022428083859E-3</v>
      </c>
      <c r="D82" s="25">
        <v>5.4009133368099219E-2</v>
      </c>
      <c r="E82" s="26">
        <v>20510</v>
      </c>
      <c r="F82" s="27">
        <v>0</v>
      </c>
      <c r="G82" s="7"/>
      <c r="H82" s="23" t="s">
        <v>138</v>
      </c>
      <c r="I82" s="40">
        <v>-3.3692652964522726E-3</v>
      </c>
      <c r="J82" s="34"/>
      <c r="K82" s="9">
        <f t="shared" si="2"/>
        <v>-6.2200754403914718E-2</v>
      </c>
      <c r="L82" s="9">
        <f t="shared" si="3"/>
        <v>1.8249610094058107E-4</v>
      </c>
    </row>
    <row r="83" spans="2:12" x14ac:dyDescent="0.2">
      <c r="B83" s="23" t="s">
        <v>139</v>
      </c>
      <c r="C83" s="24">
        <v>0.10170648464163823</v>
      </c>
      <c r="D83" s="25">
        <v>0.30226930106134031</v>
      </c>
      <c r="E83" s="26">
        <v>20510</v>
      </c>
      <c r="F83" s="27">
        <v>0</v>
      </c>
      <c r="G83" s="7"/>
      <c r="H83" s="23" t="s">
        <v>139</v>
      </c>
      <c r="I83" s="40">
        <v>1.0861480278726377E-2</v>
      </c>
      <c r="J83" s="34"/>
      <c r="K83" s="9">
        <f t="shared" si="2"/>
        <v>3.2278492282590956E-2</v>
      </c>
      <c r="L83" s="9">
        <f t="shared" si="3"/>
        <v>-3.6546317250045995E-3</v>
      </c>
    </row>
    <row r="84" spans="2:12" x14ac:dyDescent="0.2">
      <c r="B84" s="23" t="s">
        <v>140</v>
      </c>
      <c r="C84" s="24">
        <v>6.9722086786933202E-2</v>
      </c>
      <c r="D84" s="25">
        <v>0.2546842750539462</v>
      </c>
      <c r="E84" s="26">
        <v>20510</v>
      </c>
      <c r="F84" s="27">
        <v>0</v>
      </c>
      <c r="G84" s="7"/>
      <c r="H84" s="23" t="s">
        <v>140</v>
      </c>
      <c r="I84" s="40">
        <v>-1.527952050309681E-2</v>
      </c>
      <c r="J84" s="34"/>
      <c r="K84" s="9">
        <f t="shared" ref="K84:K123" si="4">((1-C84)/D84)*I84</f>
        <v>-5.5811064289329894E-2</v>
      </c>
      <c r="L84" s="9">
        <f t="shared" si="3"/>
        <v>4.1829047135084774E-3</v>
      </c>
    </row>
    <row r="85" spans="2:12" x14ac:dyDescent="0.2">
      <c r="B85" s="23" t="s">
        <v>141</v>
      </c>
      <c r="C85" s="24">
        <v>0.34168698196001951</v>
      </c>
      <c r="D85" s="25">
        <v>0.47428678670187596</v>
      </c>
      <c r="E85" s="26">
        <v>20510</v>
      </c>
      <c r="F85" s="27">
        <v>0</v>
      </c>
      <c r="G85" s="7"/>
      <c r="H85" s="23" t="s">
        <v>141</v>
      </c>
      <c r="I85" s="40">
        <v>-5.1571314037237651E-2</v>
      </c>
      <c r="J85" s="34"/>
      <c r="K85" s="9">
        <f t="shared" si="4"/>
        <v>-7.1581305530827782E-2</v>
      </c>
      <c r="L85" s="9">
        <f t="shared" si="3"/>
        <v>3.7153146878983932E-2</v>
      </c>
    </row>
    <row r="86" spans="2:12" x14ac:dyDescent="0.2">
      <c r="B86" s="23" t="s">
        <v>142</v>
      </c>
      <c r="C86" s="24">
        <v>2.8132618235007307E-2</v>
      </c>
      <c r="D86" s="25">
        <v>0.16535569889415638</v>
      </c>
      <c r="E86" s="26">
        <v>20510</v>
      </c>
      <c r="F86" s="27">
        <v>0</v>
      </c>
      <c r="G86" s="7"/>
      <c r="H86" s="23" t="s">
        <v>142</v>
      </c>
      <c r="I86" s="40">
        <v>2.1030245501356036E-2</v>
      </c>
      <c r="J86" s="34"/>
      <c r="K86" s="9">
        <f t="shared" si="4"/>
        <v>0.12360390219366185</v>
      </c>
      <c r="L86" s="9">
        <f t="shared" si="3"/>
        <v>-3.5779587400663663E-3</v>
      </c>
    </row>
    <row r="87" spans="2:12" x14ac:dyDescent="0.2">
      <c r="B87" s="23" t="s">
        <v>143</v>
      </c>
      <c r="C87" s="24">
        <v>5.9239395416869817E-2</v>
      </c>
      <c r="D87" s="25">
        <v>0.23607796761977251</v>
      </c>
      <c r="E87" s="26">
        <v>20510</v>
      </c>
      <c r="F87" s="27">
        <v>0</v>
      </c>
      <c r="G87" s="7"/>
      <c r="H87" s="23" t="s">
        <v>143</v>
      </c>
      <c r="I87" s="40">
        <v>-3.0891921802529408E-3</v>
      </c>
      <c r="J87" s="34"/>
      <c r="K87" s="9">
        <f t="shared" si="4"/>
        <v>-1.2310298722365099E-2</v>
      </c>
      <c r="L87" s="9">
        <f t="shared" si="3"/>
        <v>7.7517558681905127E-4</v>
      </c>
    </row>
    <row r="88" spans="2:12" x14ac:dyDescent="0.2">
      <c r="B88" s="23" t="s">
        <v>144</v>
      </c>
      <c r="C88" s="24">
        <v>2.9985372988785959E-2</v>
      </c>
      <c r="D88" s="25">
        <v>0.17055107333101577</v>
      </c>
      <c r="E88" s="26">
        <v>20510</v>
      </c>
      <c r="F88" s="27">
        <v>0</v>
      </c>
      <c r="G88" s="7"/>
      <c r="H88" s="23" t="s">
        <v>144</v>
      </c>
      <c r="I88" s="40">
        <v>3.6743337457017779E-2</v>
      </c>
      <c r="J88" s="34"/>
      <c r="K88" s="9">
        <f t="shared" si="4"/>
        <v>0.20897889460561153</v>
      </c>
      <c r="L88" s="9">
        <f t="shared" si="3"/>
        <v>-6.4600160936140287E-3</v>
      </c>
    </row>
    <row r="89" spans="2:12" x14ac:dyDescent="0.2">
      <c r="B89" s="23" t="s">
        <v>145</v>
      </c>
      <c r="C89" s="24">
        <v>0.25958069234519748</v>
      </c>
      <c r="D89" s="25">
        <v>0.43841524600753939</v>
      </c>
      <c r="E89" s="26">
        <v>20510</v>
      </c>
      <c r="F89" s="27">
        <v>0</v>
      </c>
      <c r="G89" s="7"/>
      <c r="H89" s="23" t="s">
        <v>145</v>
      </c>
      <c r="I89" s="40">
        <v>4.9507412444604451E-2</v>
      </c>
      <c r="J89" s="34"/>
      <c r="K89" s="9">
        <f t="shared" si="4"/>
        <v>8.3610787671796444E-2</v>
      </c>
      <c r="L89" s="9">
        <f t="shared" si="3"/>
        <v>-2.9312777134508385E-2</v>
      </c>
    </row>
    <row r="90" spans="2:12" x14ac:dyDescent="0.2">
      <c r="B90" s="23" t="s">
        <v>146</v>
      </c>
      <c r="C90" s="24">
        <v>7.3622623110677719E-3</v>
      </c>
      <c r="D90" s="25">
        <v>8.5489272654498641E-2</v>
      </c>
      <c r="E90" s="26">
        <v>20510</v>
      </c>
      <c r="F90" s="27">
        <v>0</v>
      </c>
      <c r="G90" s="7"/>
      <c r="H90" s="23" t="s">
        <v>146</v>
      </c>
      <c r="I90" s="40">
        <v>-1.6722971418334604E-5</v>
      </c>
      <c r="J90" s="34"/>
      <c r="K90" s="9">
        <f t="shared" si="4"/>
        <v>-1.9417468415271181E-4</v>
      </c>
      <c r="L90" s="9">
        <f t="shared" si="3"/>
        <v>1.4401678524023519E-6</v>
      </c>
    </row>
    <row r="91" spans="2:12" x14ac:dyDescent="0.2">
      <c r="B91" s="23" t="s">
        <v>147</v>
      </c>
      <c r="C91" s="24">
        <v>1.0190151145782544E-2</v>
      </c>
      <c r="D91" s="25">
        <v>0.10043308102769419</v>
      </c>
      <c r="E91" s="26">
        <v>20510</v>
      </c>
      <c r="F91" s="27">
        <v>0</v>
      </c>
      <c r="G91" s="7"/>
      <c r="H91" s="23" t="s">
        <v>147</v>
      </c>
      <c r="I91" s="40">
        <v>-6.3001872492854053E-3</v>
      </c>
      <c r="J91" s="34"/>
      <c r="K91" s="9">
        <f t="shared" si="4"/>
        <v>-6.2090969680088738E-2</v>
      </c>
      <c r="L91" s="9">
        <f t="shared" si="3"/>
        <v>6.3923021837045189E-4</v>
      </c>
    </row>
    <row r="92" spans="2:12" x14ac:dyDescent="0.2">
      <c r="B92" s="23" t="s">
        <v>148</v>
      </c>
      <c r="C92" s="24">
        <v>7.3135056070209648E-4</v>
      </c>
      <c r="D92" s="25">
        <v>2.7034261982917286E-2</v>
      </c>
      <c r="E92" s="26">
        <v>20510</v>
      </c>
      <c r="F92" s="27">
        <v>0</v>
      </c>
      <c r="G92" s="7"/>
      <c r="H92" s="23" t="s">
        <v>148</v>
      </c>
      <c r="I92" s="40">
        <v>3.0797205990074517E-4</v>
      </c>
      <c r="J92" s="34"/>
      <c r="K92" s="9">
        <f t="shared" si="4"/>
        <v>1.1383585191137037E-2</v>
      </c>
      <c r="L92" s="9">
        <f t="shared" si="3"/>
        <v>-8.3314846483071739E-6</v>
      </c>
    </row>
    <row r="93" spans="2:12" x14ac:dyDescent="0.2">
      <c r="B93" s="23" t="s">
        <v>149</v>
      </c>
      <c r="C93" s="24">
        <v>0.48449536811311555</v>
      </c>
      <c r="D93" s="25">
        <v>0.49977173233288591</v>
      </c>
      <c r="E93" s="26">
        <v>20510</v>
      </c>
      <c r="F93" s="27">
        <v>0</v>
      </c>
      <c r="G93" s="7"/>
      <c r="H93" s="23" t="s">
        <v>149</v>
      </c>
      <c r="I93" s="40">
        <v>-6.5055193452052545E-2</v>
      </c>
      <c r="J93" s="34"/>
      <c r="K93" s="9">
        <f t="shared" si="4"/>
        <v>-6.7103142061049406E-2</v>
      </c>
      <c r="L93" s="9">
        <f t="shared" si="3"/>
        <v>6.3066671962607401E-2</v>
      </c>
    </row>
    <row r="94" spans="2:12" x14ac:dyDescent="0.2">
      <c r="B94" s="23" t="s">
        <v>150</v>
      </c>
      <c r="C94" s="24">
        <v>1.0726474890297415E-3</v>
      </c>
      <c r="D94" s="25">
        <v>3.2734525528855418E-2</v>
      </c>
      <c r="E94" s="26">
        <v>20510</v>
      </c>
      <c r="F94" s="27">
        <v>0</v>
      </c>
      <c r="G94" s="7"/>
      <c r="H94" s="23" t="s">
        <v>150</v>
      </c>
      <c r="I94" s="40">
        <v>-5.3762150641588271E-4</v>
      </c>
      <c r="J94" s="34"/>
      <c r="K94" s="9">
        <f t="shared" si="4"/>
        <v>-1.6406067275469546E-2</v>
      </c>
      <c r="L94" s="9">
        <f t="shared" si="3"/>
        <v>1.7616823509387444E-5</v>
      </c>
    </row>
    <row r="95" spans="2:12" x14ac:dyDescent="0.2">
      <c r="B95" s="23" t="s">
        <v>151</v>
      </c>
      <c r="C95" s="24">
        <v>2.3890784982935156E-3</v>
      </c>
      <c r="D95" s="25">
        <v>4.8820968990725556E-2</v>
      </c>
      <c r="E95" s="26">
        <v>20510</v>
      </c>
      <c r="F95" s="27">
        <v>0</v>
      </c>
      <c r="G95" s="7"/>
      <c r="H95" s="23" t="s">
        <v>151</v>
      </c>
      <c r="I95" s="40">
        <v>-2.6503201107752308E-3</v>
      </c>
      <c r="J95" s="34"/>
      <c r="K95" s="9">
        <f t="shared" si="4"/>
        <v>-5.4156817094049431E-2</v>
      </c>
      <c r="L95" s="9">
        <f t="shared" si="3"/>
        <v>1.2969473816570168E-4</v>
      </c>
    </row>
    <row r="96" spans="2:12" x14ac:dyDescent="0.2">
      <c r="B96" s="23" t="s">
        <v>152</v>
      </c>
      <c r="C96" s="24">
        <v>4.7489029741589479E-2</v>
      </c>
      <c r="D96" s="25">
        <v>0.21268762859035728</v>
      </c>
      <c r="E96" s="26">
        <v>20510</v>
      </c>
      <c r="F96" s="27">
        <v>0</v>
      </c>
      <c r="G96" s="7"/>
      <c r="H96" s="23" t="s">
        <v>152</v>
      </c>
      <c r="I96" s="40">
        <v>-1.2374758895246078E-2</v>
      </c>
      <c r="J96" s="34"/>
      <c r="K96" s="9">
        <f t="shared" si="4"/>
        <v>-5.5419742465261254E-2</v>
      </c>
      <c r="L96" s="9">
        <f t="shared" si="3"/>
        <v>2.7630440807311875E-3</v>
      </c>
    </row>
    <row r="97" spans="2:12" x14ac:dyDescent="0.2">
      <c r="B97" s="23" t="s">
        <v>153</v>
      </c>
      <c r="C97" s="24">
        <v>8.6299366162847398E-3</v>
      </c>
      <c r="D97" s="25">
        <v>9.2497988987291002E-2</v>
      </c>
      <c r="E97" s="26">
        <v>20510</v>
      </c>
      <c r="F97" s="27">
        <v>0</v>
      </c>
      <c r="G97" s="7"/>
      <c r="H97" s="23" t="s">
        <v>153</v>
      </c>
      <c r="I97" s="40">
        <v>-5.4605304088972012E-4</v>
      </c>
      <c r="J97" s="34"/>
      <c r="K97" s="9">
        <f t="shared" si="4"/>
        <v>-5.8524584554167022E-3</v>
      </c>
      <c r="L97" s="9">
        <f t="shared" si="3"/>
        <v>5.0946006325124496E-5</v>
      </c>
    </row>
    <row r="98" spans="2:12" x14ac:dyDescent="0.2">
      <c r="B98" s="23" t="s">
        <v>154</v>
      </c>
      <c r="C98" s="24">
        <v>1.4627011214041929E-4</v>
      </c>
      <c r="D98" s="25">
        <v>1.2093628411185619E-2</v>
      </c>
      <c r="E98" s="26">
        <v>20510</v>
      </c>
      <c r="F98" s="27">
        <v>0</v>
      </c>
      <c r="G98" s="7"/>
      <c r="H98" s="23" t="s">
        <v>154</v>
      </c>
      <c r="I98" s="40">
        <v>9.8412916854398764E-5</v>
      </c>
      <c r="J98" s="34"/>
      <c r="K98" s="9">
        <f t="shared" si="4"/>
        <v>8.1363936976105375E-3</v>
      </c>
      <c r="L98" s="9">
        <f t="shared" si="3"/>
        <v>-1.1902853217355834E-6</v>
      </c>
    </row>
    <row r="99" spans="2:12" x14ac:dyDescent="0.2">
      <c r="B99" s="23" t="s">
        <v>155</v>
      </c>
      <c r="C99" s="24">
        <v>0.43325207215992201</v>
      </c>
      <c r="D99" s="25">
        <v>0.49553676620786846</v>
      </c>
      <c r="E99" s="26">
        <v>20510</v>
      </c>
      <c r="F99" s="27">
        <v>0</v>
      </c>
      <c r="G99" s="7"/>
      <c r="H99" s="23" t="s">
        <v>155</v>
      </c>
      <c r="I99" s="40">
        <v>6.9144188128014081E-2</v>
      </c>
      <c r="J99" s="34"/>
      <c r="K99" s="9">
        <f t="shared" si="4"/>
        <v>7.9080560749549195E-2</v>
      </c>
      <c r="L99" s="9">
        <f t="shared" si="3"/>
        <v>-6.045336053170116E-2</v>
      </c>
    </row>
    <row r="100" spans="2:12" x14ac:dyDescent="0.2">
      <c r="B100" s="23" t="s">
        <v>156</v>
      </c>
      <c r="C100" s="24">
        <v>2.3403217942467086E-3</v>
      </c>
      <c r="D100" s="25">
        <v>4.8321408640768684E-2</v>
      </c>
      <c r="E100" s="26">
        <v>20510</v>
      </c>
      <c r="F100" s="27">
        <v>0</v>
      </c>
      <c r="G100" s="7"/>
      <c r="H100" s="23" t="s">
        <v>156</v>
      </c>
      <c r="I100" s="40">
        <v>-9.1593158857828272E-4</v>
      </c>
      <c r="J100" s="34"/>
      <c r="K100" s="9">
        <f t="shared" si="4"/>
        <v>-1.8910624495920274E-2</v>
      </c>
      <c r="L100" s="9">
        <f t="shared" si="3"/>
        <v>4.4360765116028397E-5</v>
      </c>
    </row>
    <row r="101" spans="2:12" x14ac:dyDescent="0.2">
      <c r="B101" s="23" t="s">
        <v>157</v>
      </c>
      <c r="C101" s="24">
        <v>9.7513408093612857E-5</v>
      </c>
      <c r="D101" s="25">
        <v>9.8746470027759967E-3</v>
      </c>
      <c r="E101" s="26">
        <v>20510</v>
      </c>
      <c r="F101" s="27">
        <v>0</v>
      </c>
      <c r="G101" s="7"/>
      <c r="H101" s="23" t="s">
        <v>157</v>
      </c>
      <c r="I101" s="40">
        <v>1.7323997683793527E-3</v>
      </c>
      <c r="J101" s="34"/>
      <c r="K101" s="9">
        <f t="shared" si="4"/>
        <v>0.17542205161225374</v>
      </c>
      <c r="L101" s="9">
        <f t="shared" si="3"/>
        <v>-1.7107670334723396E-5</v>
      </c>
    </row>
    <row r="102" spans="2:12" x14ac:dyDescent="0.2">
      <c r="B102" s="23" t="s">
        <v>158</v>
      </c>
      <c r="C102" s="24">
        <v>1.3700633837152608E-2</v>
      </c>
      <c r="D102" s="25">
        <v>0.11624794771303745</v>
      </c>
      <c r="E102" s="26">
        <v>20510</v>
      </c>
      <c r="F102" s="27">
        <v>0</v>
      </c>
      <c r="G102" s="7"/>
      <c r="H102" s="23" t="s">
        <v>158</v>
      </c>
      <c r="I102" s="40">
        <v>2.9538446393041293E-3</v>
      </c>
      <c r="J102" s="34"/>
      <c r="K102" s="9">
        <f t="shared" si="4"/>
        <v>2.5061733585877717E-2</v>
      </c>
      <c r="L102" s="9">
        <f t="shared" si="3"/>
        <v>-3.4813125402301834E-4</v>
      </c>
    </row>
    <row r="103" spans="2:12" x14ac:dyDescent="0.2">
      <c r="B103" s="23" t="s">
        <v>159</v>
      </c>
      <c r="C103" s="24">
        <v>4.3393466601657719E-3</v>
      </c>
      <c r="D103" s="25">
        <v>6.5732240150141133E-2</v>
      </c>
      <c r="E103" s="26">
        <v>20510</v>
      </c>
      <c r="F103" s="27">
        <v>0</v>
      </c>
      <c r="G103" s="7"/>
      <c r="H103" s="23" t="s">
        <v>159</v>
      </c>
      <c r="I103" s="40">
        <v>1.0926899648871653E-2</v>
      </c>
      <c r="J103" s="34"/>
      <c r="K103" s="9">
        <f t="shared" si="4"/>
        <v>0.16551214470287601</v>
      </c>
      <c r="L103" s="9">
        <f t="shared" si="3"/>
        <v>-7.213447372095374E-4</v>
      </c>
    </row>
    <row r="104" spans="2:12" x14ac:dyDescent="0.2">
      <c r="B104" s="23" t="s">
        <v>160</v>
      </c>
      <c r="C104" s="24">
        <v>1.950268161872258E-4</v>
      </c>
      <c r="D104" s="25">
        <v>1.3964178751435111E-2</v>
      </c>
      <c r="E104" s="26">
        <v>20510</v>
      </c>
      <c r="F104" s="27">
        <v>0</v>
      </c>
      <c r="G104" s="7"/>
      <c r="H104" s="23" t="s">
        <v>160</v>
      </c>
      <c r="I104" s="40">
        <v>1.6650191473334638E-3</v>
      </c>
      <c r="J104" s="34"/>
      <c r="K104" s="9">
        <f t="shared" si="4"/>
        <v>0.1192117670206124</v>
      </c>
      <c r="L104" s="9">
        <f t="shared" si="3"/>
        <v>-2.3254026532841592E-5</v>
      </c>
    </row>
    <row r="105" spans="2:12" x14ac:dyDescent="0.2">
      <c r="B105" s="23" t="s">
        <v>161</v>
      </c>
      <c r="C105" s="24">
        <v>1.1214041930765481E-3</v>
      </c>
      <c r="D105" s="25">
        <v>3.3469407867988674E-2</v>
      </c>
      <c r="E105" s="26">
        <v>20510</v>
      </c>
      <c r="F105" s="27">
        <v>0</v>
      </c>
      <c r="G105" s="7"/>
      <c r="H105" s="23" t="s">
        <v>161</v>
      </c>
      <c r="I105" s="40">
        <v>3.4281940235820634E-4</v>
      </c>
      <c r="J105" s="34"/>
      <c r="K105" s="9">
        <f t="shared" si="4"/>
        <v>1.0231282387593441E-2</v>
      </c>
      <c r="L105" s="9">
        <f t="shared" si="3"/>
        <v>-1.1486283736742772E-5</v>
      </c>
    </row>
    <row r="106" spans="2:12" x14ac:dyDescent="0.2">
      <c r="B106" s="23" t="s">
        <v>162</v>
      </c>
      <c r="C106" s="24">
        <v>1.1214041930765479E-3</v>
      </c>
      <c r="D106" s="25">
        <v>3.3469407867988556E-2</v>
      </c>
      <c r="E106" s="26">
        <v>20510</v>
      </c>
      <c r="F106" s="27">
        <v>0</v>
      </c>
      <c r="G106" s="7"/>
      <c r="H106" s="23" t="s">
        <v>162</v>
      </c>
      <c r="I106" s="40">
        <v>-2.0440668103902399E-3</v>
      </c>
      <c r="J106" s="34"/>
      <c r="K106" s="9">
        <f t="shared" si="4"/>
        <v>-6.1004203998809681E-2</v>
      </c>
      <c r="L106" s="9">
        <f t="shared" si="3"/>
        <v>6.8487171961371734E-5</v>
      </c>
    </row>
    <row r="107" spans="2:12" x14ac:dyDescent="0.2">
      <c r="B107" s="23" t="s">
        <v>163</v>
      </c>
      <c r="C107" s="24">
        <v>0.22788883471477328</v>
      </c>
      <c r="D107" s="25">
        <v>0.41948074229496718</v>
      </c>
      <c r="E107" s="26">
        <v>20510</v>
      </c>
      <c r="F107" s="27">
        <v>0</v>
      </c>
      <c r="G107" s="7"/>
      <c r="H107" s="23" t="s">
        <v>163</v>
      </c>
      <c r="I107" s="40">
        <v>-2.7273052941227435E-2</v>
      </c>
      <c r="J107" s="34"/>
      <c r="K107" s="9">
        <f t="shared" si="4"/>
        <v>-5.0199750701617467E-2</v>
      </c>
      <c r="L107" s="9">
        <f t="shared" si="3"/>
        <v>1.4816471001475123E-2</v>
      </c>
    </row>
    <row r="108" spans="2:12" x14ac:dyDescent="0.2">
      <c r="B108" s="23" t="s">
        <v>164</v>
      </c>
      <c r="C108" s="24">
        <v>0.26874695270599708</v>
      </c>
      <c r="D108" s="25">
        <v>0.44331885855531566</v>
      </c>
      <c r="E108" s="26">
        <v>20510</v>
      </c>
      <c r="F108" s="27">
        <v>0</v>
      </c>
      <c r="G108" s="7"/>
      <c r="H108" s="23" t="s">
        <v>164</v>
      </c>
      <c r="I108" s="40">
        <v>-3.1265238442452249E-2</v>
      </c>
      <c r="J108" s="34"/>
      <c r="K108" s="9">
        <f t="shared" si="4"/>
        <v>-5.1571911377562292E-2</v>
      </c>
      <c r="L108" s="9">
        <f t="shared" si="3"/>
        <v>1.8953485498941419E-2</v>
      </c>
    </row>
    <row r="109" spans="2:12" x14ac:dyDescent="0.2">
      <c r="B109" s="23" t="s">
        <v>165</v>
      </c>
      <c r="C109" s="24">
        <v>6.7625548512920533E-2</v>
      </c>
      <c r="D109" s="25">
        <v>0.25110835922986008</v>
      </c>
      <c r="E109" s="26">
        <v>20510</v>
      </c>
      <c r="F109" s="27">
        <v>0</v>
      </c>
      <c r="G109" s="7"/>
      <c r="H109" s="23" t="s">
        <v>165</v>
      </c>
      <c r="I109" s="40">
        <v>-1.6270085465909464E-2</v>
      </c>
      <c r="J109" s="34"/>
      <c r="K109" s="9">
        <f t="shared" si="4"/>
        <v>-6.0411417837504436E-2</v>
      </c>
      <c r="L109" s="9">
        <f t="shared" si="3"/>
        <v>4.3816679674014876E-3</v>
      </c>
    </row>
    <row r="110" spans="2:12" x14ac:dyDescent="0.2">
      <c r="B110" s="23" t="s">
        <v>166</v>
      </c>
      <c r="C110" s="24">
        <v>1.7064846416382257E-3</v>
      </c>
      <c r="D110" s="25">
        <v>4.1275363310805988E-2</v>
      </c>
      <c r="E110" s="26">
        <v>20510</v>
      </c>
      <c r="F110" s="27">
        <v>0</v>
      </c>
      <c r="G110" s="7"/>
      <c r="H110" s="23" t="s">
        <v>166</v>
      </c>
      <c r="I110" s="40">
        <v>-1.1478429383649832E-3</v>
      </c>
      <c r="J110" s="34"/>
      <c r="K110" s="9">
        <f t="shared" si="4"/>
        <v>-2.7761940055889348E-2</v>
      </c>
      <c r="L110" s="9">
        <f t="shared" si="3"/>
        <v>4.7456307787845064E-5</v>
      </c>
    </row>
    <row r="111" spans="2:12" x14ac:dyDescent="0.2">
      <c r="B111" s="23" t="s">
        <v>167</v>
      </c>
      <c r="C111" s="24">
        <v>3.2423208191126277E-2</v>
      </c>
      <c r="D111" s="25">
        <v>0.17712558660137248</v>
      </c>
      <c r="E111" s="26">
        <v>20510</v>
      </c>
      <c r="F111" s="27">
        <v>0</v>
      </c>
      <c r="G111" s="7"/>
      <c r="H111" s="23" t="s">
        <v>167</v>
      </c>
      <c r="I111" s="40">
        <v>-1.1988680558081404E-2</v>
      </c>
      <c r="J111" s="34"/>
      <c r="K111" s="9">
        <f t="shared" si="4"/>
        <v>-6.5490081331479058E-2</v>
      </c>
      <c r="L111" s="9">
        <f t="shared" si="3"/>
        <v>2.1945529899437427E-3</v>
      </c>
    </row>
    <row r="112" spans="2:12" x14ac:dyDescent="0.2">
      <c r="B112" s="23" t="s">
        <v>168</v>
      </c>
      <c r="C112" s="24">
        <v>1.0238907849829349E-3</v>
      </c>
      <c r="D112" s="25">
        <v>3.1982687590327581E-2</v>
      </c>
      <c r="E112" s="26">
        <v>20510</v>
      </c>
      <c r="F112" s="27">
        <v>0</v>
      </c>
      <c r="G112" s="7"/>
      <c r="H112" s="23" t="s">
        <v>168</v>
      </c>
      <c r="I112" s="40">
        <v>3.812393622660999E-3</v>
      </c>
      <c r="J112" s="34"/>
      <c r="K112" s="9">
        <f t="shared" si="4"/>
        <v>0.11907974078806992</v>
      </c>
      <c r="L112" s="9">
        <f t="shared" si="3"/>
        <v>-1.2204961474691139E-4</v>
      </c>
    </row>
    <row r="113" spans="2:13" x14ac:dyDescent="0.2">
      <c r="B113" s="23" t="s">
        <v>169</v>
      </c>
      <c r="C113" s="24">
        <v>9.7513408093612857E-5</v>
      </c>
      <c r="D113" s="25">
        <v>9.8746470027759707E-3</v>
      </c>
      <c r="E113" s="26">
        <v>20510</v>
      </c>
      <c r="F113" s="27">
        <v>0</v>
      </c>
      <c r="G113" s="7"/>
      <c r="H113" s="23" t="s">
        <v>169</v>
      </c>
      <c r="I113" s="40">
        <v>7.5189773441290751E-4</v>
      </c>
      <c r="J113" s="34"/>
      <c r="K113" s="9">
        <f t="shared" si="4"/>
        <v>7.6136839533700124E-2</v>
      </c>
      <c r="L113" s="9">
        <f t="shared" si="3"/>
        <v>-7.4250867499219941E-6</v>
      </c>
    </row>
    <row r="114" spans="2:13" x14ac:dyDescent="0.2">
      <c r="B114" s="23" t="s">
        <v>170</v>
      </c>
      <c r="C114" s="24">
        <v>1.3261823500731353E-2</v>
      </c>
      <c r="D114" s="25">
        <v>0.11439661532120646</v>
      </c>
      <c r="E114" s="26">
        <v>20510</v>
      </c>
      <c r="F114" s="27">
        <v>0</v>
      </c>
      <c r="G114" s="7"/>
      <c r="H114" s="23" t="s">
        <v>170</v>
      </c>
      <c r="I114" s="40">
        <v>2.7456095756075902E-3</v>
      </c>
      <c r="J114" s="34"/>
      <c r="K114" s="9">
        <f t="shared" si="4"/>
        <v>2.3682499507585889E-2</v>
      </c>
      <c r="L114" s="9">
        <f t="shared" si="3"/>
        <v>-3.1829429123744258E-4</v>
      </c>
    </row>
    <row r="115" spans="2:13" x14ac:dyDescent="0.2">
      <c r="B115" s="23" t="s">
        <v>171</v>
      </c>
      <c r="C115" s="24">
        <v>0.16426133593369086</v>
      </c>
      <c r="D115" s="25">
        <v>0.37052158246950107</v>
      </c>
      <c r="E115" s="26">
        <v>20510</v>
      </c>
      <c r="F115" s="27">
        <v>0</v>
      </c>
      <c r="G115" s="7"/>
      <c r="H115" s="23" t="s">
        <v>171</v>
      </c>
      <c r="I115" s="40">
        <v>6.0501167247014181E-2</v>
      </c>
      <c r="J115" s="34"/>
      <c r="K115" s="9">
        <f t="shared" si="4"/>
        <v>0.13646482980147048</v>
      </c>
      <c r="L115" s="9">
        <f t="shared" si="3"/>
        <v>-2.6821656356172566E-2</v>
      </c>
    </row>
    <row r="116" spans="2:13" x14ac:dyDescent="0.2">
      <c r="B116" s="23" t="s">
        <v>172</v>
      </c>
      <c r="C116" s="24">
        <v>3.2666991711360303E-3</v>
      </c>
      <c r="D116" s="25">
        <v>5.7063005604223525E-2</v>
      </c>
      <c r="E116" s="26">
        <v>20510</v>
      </c>
      <c r="F116" s="27">
        <v>0</v>
      </c>
      <c r="G116" s="7"/>
      <c r="H116" s="23" t="s">
        <v>172</v>
      </c>
      <c r="I116" s="40">
        <v>6.3089922041913923E-3</v>
      </c>
      <c r="J116" s="34"/>
      <c r="K116" s="9">
        <f t="shared" si="4"/>
        <v>0.11020069058756032</v>
      </c>
      <c r="L116" s="9">
        <f t="shared" si="3"/>
        <v>-3.6117234600433103E-4</v>
      </c>
    </row>
    <row r="117" spans="2:13" x14ac:dyDescent="0.2">
      <c r="B117" s="23" t="s">
        <v>173</v>
      </c>
      <c r="C117" s="24">
        <v>8.0936128717698674E-2</v>
      </c>
      <c r="D117" s="25">
        <v>0.27274365025268166</v>
      </c>
      <c r="E117" s="26">
        <v>20510</v>
      </c>
      <c r="F117" s="27">
        <v>0</v>
      </c>
      <c r="G117" s="7"/>
      <c r="H117" s="23" t="s">
        <v>173</v>
      </c>
      <c r="I117" s="40">
        <v>1.5916979137209616E-2</v>
      </c>
      <c r="J117" s="34"/>
      <c r="K117" s="9">
        <f t="shared" si="4"/>
        <v>5.3635420848151032E-2</v>
      </c>
      <c r="L117" s="9">
        <f t="shared" si="3"/>
        <v>-4.7233314911369071E-3</v>
      </c>
    </row>
    <row r="118" spans="2:13" x14ac:dyDescent="0.2">
      <c r="B118" s="23" t="s">
        <v>174</v>
      </c>
      <c r="C118" s="24">
        <v>8.7762067284251572E-4</v>
      </c>
      <c r="D118" s="25">
        <v>2.9612382700818916E-2</v>
      </c>
      <c r="E118" s="26">
        <v>20510</v>
      </c>
      <c r="F118" s="27">
        <v>0</v>
      </c>
      <c r="G118" s="7"/>
      <c r="H118" s="23" t="s">
        <v>174</v>
      </c>
      <c r="I118" s="40">
        <v>1.8573044674253332E-3</v>
      </c>
      <c r="J118" s="34"/>
      <c r="K118" s="9">
        <f t="shared" si="4"/>
        <v>6.2665489547980222E-2</v>
      </c>
      <c r="L118" s="9">
        <f t="shared" si="3"/>
        <v>-5.5044837588504966E-5</v>
      </c>
    </row>
    <row r="119" spans="2:13" x14ac:dyDescent="0.2">
      <c r="B119" s="23" t="s">
        <v>175</v>
      </c>
      <c r="C119" s="24">
        <v>3.305704534373477E-2</v>
      </c>
      <c r="D119" s="25">
        <v>0.17878992042524877</v>
      </c>
      <c r="E119" s="26">
        <v>20510</v>
      </c>
      <c r="F119" s="27">
        <v>0</v>
      </c>
      <c r="G119" s="7"/>
      <c r="H119" s="23" t="s">
        <v>175</v>
      </c>
      <c r="I119" s="40">
        <v>-5.9318031107057209E-3</v>
      </c>
      <c r="J119" s="34"/>
      <c r="K119" s="9">
        <f t="shared" si="4"/>
        <v>-3.2080752721756985E-2</v>
      </c>
      <c r="L119" s="9">
        <f t="shared" si="3"/>
        <v>1.0967502191080699E-3</v>
      </c>
    </row>
    <row r="120" spans="2:13" x14ac:dyDescent="0.2">
      <c r="B120" s="23" t="s">
        <v>176</v>
      </c>
      <c r="C120" s="24">
        <v>6.1579717211116554E-2</v>
      </c>
      <c r="D120" s="25">
        <v>0.2403964918885525</v>
      </c>
      <c r="E120" s="26">
        <v>20510</v>
      </c>
      <c r="F120" s="27">
        <v>0</v>
      </c>
      <c r="G120" s="7"/>
      <c r="H120" s="23" t="s">
        <v>176</v>
      </c>
      <c r="I120" s="40">
        <v>9.1641099088619789E-3</v>
      </c>
      <c r="J120" s="34"/>
      <c r="K120" s="9">
        <f t="shared" si="4"/>
        <v>3.5773344879631262E-2</v>
      </c>
      <c r="L120" s="9">
        <f t="shared" si="3"/>
        <v>-2.347468934533917E-3</v>
      </c>
    </row>
    <row r="121" spans="2:13" x14ac:dyDescent="0.2">
      <c r="B121" s="23" t="s">
        <v>177</v>
      </c>
      <c r="C121" s="24">
        <v>3.9444173573866405E-2</v>
      </c>
      <c r="D121" s="25">
        <v>0.19465399596500421</v>
      </c>
      <c r="E121" s="26">
        <v>20510</v>
      </c>
      <c r="F121" s="27">
        <v>0</v>
      </c>
      <c r="G121" s="7"/>
      <c r="H121" s="23" t="s">
        <v>177</v>
      </c>
      <c r="I121" s="40">
        <v>1.5442285311016705E-2</v>
      </c>
      <c r="J121" s="34"/>
      <c r="K121" s="9">
        <f t="shared" si="4"/>
        <v>7.6202787696680888E-2</v>
      </c>
      <c r="L121" s="9">
        <f t="shared" si="3"/>
        <v>-3.1291840640888706E-3</v>
      </c>
    </row>
    <row r="122" spans="2:13" x14ac:dyDescent="0.2">
      <c r="B122" s="23" t="s">
        <v>178</v>
      </c>
      <c r="C122" s="24">
        <v>2.6816187225743543E-3</v>
      </c>
      <c r="D122" s="25">
        <v>5.1716129459158523E-2</v>
      </c>
      <c r="E122" s="26">
        <v>20510</v>
      </c>
      <c r="F122" s="27">
        <v>0</v>
      </c>
      <c r="G122" s="7"/>
      <c r="H122" s="23" t="s">
        <v>178</v>
      </c>
      <c r="I122" s="40">
        <v>-2.6922715939634483E-3</v>
      </c>
      <c r="J122" s="34"/>
      <c r="K122" s="9">
        <f t="shared" si="4"/>
        <v>-5.191904297809586E-2</v>
      </c>
      <c r="L122" s="9">
        <f t="shared" si="3"/>
        <v>1.3960143553142375E-4</v>
      </c>
    </row>
    <row r="123" spans="2:13" x14ac:dyDescent="0.2">
      <c r="B123" s="23" t="s">
        <v>179</v>
      </c>
      <c r="C123" s="24">
        <v>5.3632374451487077E-4</v>
      </c>
      <c r="D123" s="25">
        <v>2.3153017902291205E-2</v>
      </c>
      <c r="E123" s="26">
        <v>20510</v>
      </c>
      <c r="F123" s="27">
        <v>0</v>
      </c>
      <c r="G123" s="7"/>
      <c r="H123" s="23" t="s">
        <v>179</v>
      </c>
      <c r="I123" s="40">
        <v>3.4508900352743913E-3</v>
      </c>
      <c r="J123" s="34"/>
      <c r="K123" s="9">
        <f t="shared" si="4"/>
        <v>0.14896715648751127</v>
      </c>
      <c r="L123" s="9">
        <f t="shared" si="3"/>
        <v>-7.9937495554057456E-5</v>
      </c>
    </row>
    <row r="124" spans="2:13" x14ac:dyDescent="0.2">
      <c r="B124" s="23" t="s">
        <v>180</v>
      </c>
      <c r="C124" s="24">
        <v>0.54105314480741107</v>
      </c>
      <c r="D124" s="25">
        <v>0.49832393771032707</v>
      </c>
      <c r="E124" s="26">
        <v>20510</v>
      </c>
      <c r="F124" s="27">
        <v>0</v>
      </c>
      <c r="G124" s="7"/>
      <c r="H124" s="23" t="s">
        <v>180</v>
      </c>
      <c r="I124" s="40">
        <v>-2.3057984909200503E-2</v>
      </c>
      <c r="J124" s="34"/>
      <c r="K124" s="9">
        <f t="shared" ref="K124:K125" si="5">((1-C124)/D124)*I124</f>
        <v>-2.1235964922293633E-2</v>
      </c>
      <c r="L124" s="9">
        <f t="shared" ref="L124:L125" si="6">((0-C124)/D124)*I124</f>
        <v>2.5035111308051899E-2</v>
      </c>
    </row>
    <row r="125" spans="2:13" ht="15.75" customHeight="1" x14ac:dyDescent="0.2">
      <c r="B125" s="23" t="s">
        <v>47</v>
      </c>
      <c r="C125" s="24">
        <v>0.74573378839590443</v>
      </c>
      <c r="D125" s="25">
        <v>0.43545855220582314</v>
      </c>
      <c r="E125" s="26">
        <v>20510</v>
      </c>
      <c r="F125" s="27">
        <v>0</v>
      </c>
      <c r="G125" s="7"/>
      <c r="H125" s="23" t="s">
        <v>47</v>
      </c>
      <c r="I125" s="40">
        <v>-3.3647638458644408E-2</v>
      </c>
      <c r="J125" s="34"/>
      <c r="K125" s="9">
        <f t="shared" si="5"/>
        <v>-1.9647007773681235E-2</v>
      </c>
      <c r="L125" s="9">
        <f t="shared" si="6"/>
        <v>5.762243219529329E-2</v>
      </c>
    </row>
    <row r="126" spans="2:13" ht="15.75" thickBot="1" x14ac:dyDescent="0.25">
      <c r="B126" s="28" t="s">
        <v>48</v>
      </c>
      <c r="C126" s="29">
        <v>3.1418820087762063</v>
      </c>
      <c r="D126" s="30">
        <v>1.8054090521953052</v>
      </c>
      <c r="E126" s="31">
        <v>20510</v>
      </c>
      <c r="F126" s="32">
        <v>0</v>
      </c>
      <c r="H126" s="28" t="s">
        <v>48</v>
      </c>
      <c r="I126" s="41">
        <v>-3.0875864848438336E-2</v>
      </c>
      <c r="J126" s="34"/>
      <c r="M126" s="2" t="str">
        <f>"((memsleep-"&amp;C126&amp;")/"&amp;D126&amp;")*("&amp;I126&amp;")"</f>
        <v>((memsleep-3.14188200877621)/1.80540905219531)*(-0.0308758648484383)</v>
      </c>
    </row>
    <row r="127" spans="2:13" ht="24.75" customHeight="1" thickTop="1" x14ac:dyDescent="0.25">
      <c r="B127" s="33" t="s">
        <v>46</v>
      </c>
      <c r="C127" s="33"/>
      <c r="D127" s="33"/>
      <c r="E127" s="33"/>
      <c r="F127" s="33"/>
      <c r="H127" s="33" t="s">
        <v>7</v>
      </c>
      <c r="I127" s="33"/>
      <c r="J127" s="42"/>
    </row>
  </sheetData>
  <mergeCells count="7">
    <mergeCell ref="B127:F127"/>
    <mergeCell ref="H4:I4"/>
    <mergeCell ref="H5:H6"/>
    <mergeCell ref="H127:I127"/>
    <mergeCell ref="K5:L5"/>
    <mergeCell ref="B5:F5"/>
    <mergeCell ref="B6"/>
  </mergeCells>
  <pageMargins left="0.25" right="0.2" top="0.25" bottom="0.25" header="0.55000000000000004" footer="0.05"/>
  <pageSetup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51"/>
  <sheetViews>
    <sheetView zoomScaleNormal="100" workbookViewId="0">
      <selection activeCell="A24" sqref="A24"/>
    </sheetView>
  </sheetViews>
  <sheetFormatPr defaultColWidth="9.140625" defaultRowHeight="15" x14ac:dyDescent="0.25"/>
  <cols>
    <col min="1" max="1" width="9.140625" style="2"/>
    <col min="2" max="2" width="60.7109375" style="2" customWidth="1"/>
    <col min="3" max="3" width="9.140625" style="2"/>
    <col min="4" max="4" width="12.7109375" style="2" customWidth="1"/>
    <col min="5" max="7" width="9.140625" style="2"/>
    <col min="8" max="8" width="60.7109375" style="2" customWidth="1"/>
    <col min="9" max="9" width="10.7109375" style="2" customWidth="1"/>
    <col min="10" max="10" width="9.140625" style="2"/>
    <col min="11" max="11" width="13.42578125" style="2" bestFit="1" customWidth="1"/>
    <col min="12" max="12" width="15.42578125" style="2" bestFit="1" customWidth="1"/>
    <col min="13" max="16384" width="9.140625" style="2"/>
  </cols>
  <sheetData>
    <row r="1" spans="1:12" x14ac:dyDescent="0.25">
      <c r="A1" s="2" t="s">
        <v>3</v>
      </c>
      <c r="B1" s="2" t="s">
        <v>183</v>
      </c>
    </row>
    <row r="4" spans="1:12" ht="15.75" thickBot="1" x14ac:dyDescent="0.25">
      <c r="H4" s="43" t="s">
        <v>6</v>
      </c>
      <c r="I4" s="43"/>
      <c r="J4" s="68"/>
    </row>
    <row r="5" spans="1:12" ht="16.5" thickTop="1" thickBot="1" x14ac:dyDescent="0.25">
      <c r="B5" s="43" t="s">
        <v>0</v>
      </c>
      <c r="C5" s="43"/>
      <c r="D5" s="43"/>
      <c r="E5" s="43"/>
      <c r="F5" s="43"/>
      <c r="G5" s="4"/>
      <c r="H5" s="69" t="s">
        <v>45</v>
      </c>
      <c r="I5" s="70" t="s">
        <v>4</v>
      </c>
      <c r="J5" s="77"/>
      <c r="K5" s="11" t="s">
        <v>8</v>
      </c>
      <c r="L5" s="11"/>
    </row>
    <row r="6" spans="1:12" ht="27" thickTop="1" thickBot="1" x14ac:dyDescent="0.25">
      <c r="B6" s="44" t="s">
        <v>45</v>
      </c>
      <c r="C6" s="45" t="s">
        <v>1</v>
      </c>
      <c r="D6" s="46" t="s">
        <v>181</v>
      </c>
      <c r="E6" s="46" t="s">
        <v>182</v>
      </c>
      <c r="F6" s="47" t="s">
        <v>2</v>
      </c>
      <c r="G6" s="8"/>
      <c r="H6" s="71"/>
      <c r="I6" s="72" t="s">
        <v>5</v>
      </c>
      <c r="J6" s="77"/>
      <c r="K6" s="1" t="s">
        <v>9</v>
      </c>
      <c r="L6" s="1" t="s">
        <v>10</v>
      </c>
    </row>
    <row r="7" spans="1:12" ht="15.75" thickTop="1" x14ac:dyDescent="0.2">
      <c r="B7" s="48" t="s">
        <v>63</v>
      </c>
      <c r="C7" s="49">
        <v>9.9494753206373882E-2</v>
      </c>
      <c r="D7" s="50">
        <v>0.29935424064360938</v>
      </c>
      <c r="E7" s="51">
        <v>5146</v>
      </c>
      <c r="F7" s="52">
        <v>0</v>
      </c>
      <c r="G7" s="8"/>
      <c r="H7" s="48" t="s">
        <v>63</v>
      </c>
      <c r="I7" s="73">
        <v>4.8473051912835172E-2</v>
      </c>
      <c r="J7" s="77"/>
      <c r="K7" s="9">
        <f>((1-C7)/D7)*I7</f>
        <v>0.1458146625274464</v>
      </c>
      <c r="L7" s="9">
        <f>((0-C7)/D7)*I7</f>
        <v>-1.6110726632294469E-2</v>
      </c>
    </row>
    <row r="8" spans="1:12" x14ac:dyDescent="0.2">
      <c r="B8" s="53" t="s">
        <v>64</v>
      </c>
      <c r="C8" s="54">
        <v>0.1160124368441508</v>
      </c>
      <c r="D8" s="55">
        <v>0.32027095404465816</v>
      </c>
      <c r="E8" s="56">
        <v>5146</v>
      </c>
      <c r="F8" s="57">
        <v>0</v>
      </c>
      <c r="G8" s="8"/>
      <c r="H8" s="53" t="s">
        <v>64</v>
      </c>
      <c r="I8" s="74">
        <v>2.2493191641159628E-2</v>
      </c>
      <c r="J8" s="77"/>
      <c r="K8" s="9">
        <f t="shared" ref="K8:K18" si="0">((1-C8)/D8)*I8</f>
        <v>6.2083999236763936E-2</v>
      </c>
      <c r="L8" s="9">
        <f t="shared" ref="L8:L71" si="1">((0-C8)/D8)*I8</f>
        <v>-8.1477572091334521E-3</v>
      </c>
    </row>
    <row r="9" spans="1:12" x14ac:dyDescent="0.2">
      <c r="B9" s="53" t="s">
        <v>65</v>
      </c>
      <c r="C9" s="54">
        <v>4.7026816945200153E-2</v>
      </c>
      <c r="D9" s="55">
        <v>0.21171680587301447</v>
      </c>
      <c r="E9" s="56">
        <v>5146</v>
      </c>
      <c r="F9" s="57">
        <v>0</v>
      </c>
      <c r="G9" s="8"/>
      <c r="H9" s="53" t="s">
        <v>65</v>
      </c>
      <c r="I9" s="74">
        <v>1.9924785642241277E-3</v>
      </c>
      <c r="J9" s="77"/>
      <c r="K9" s="9">
        <f t="shared" si="0"/>
        <v>8.9684833081035246E-3</v>
      </c>
      <c r="L9" s="9">
        <f t="shared" si="1"/>
        <v>-4.4257197401326523E-4</v>
      </c>
    </row>
    <row r="10" spans="1:12" x14ac:dyDescent="0.2">
      <c r="B10" s="53" t="s">
        <v>66</v>
      </c>
      <c r="C10" s="54">
        <v>0.39759036144578314</v>
      </c>
      <c r="D10" s="55">
        <v>0.48944746231219005</v>
      </c>
      <c r="E10" s="56">
        <v>5146</v>
      </c>
      <c r="F10" s="57">
        <v>0</v>
      </c>
      <c r="G10" s="8"/>
      <c r="H10" s="53" t="s">
        <v>66</v>
      </c>
      <c r="I10" s="74">
        <v>7.530884782245147E-3</v>
      </c>
      <c r="J10" s="77"/>
      <c r="K10" s="9">
        <f t="shared" si="0"/>
        <v>9.2689776308862923E-3</v>
      </c>
      <c r="L10" s="9">
        <f t="shared" si="1"/>
        <v>-6.1175252363849528E-3</v>
      </c>
    </row>
    <row r="11" spans="1:12" x14ac:dyDescent="0.2">
      <c r="B11" s="53" t="s">
        <v>67</v>
      </c>
      <c r="C11" s="54">
        <v>3.2063738826272836E-2</v>
      </c>
      <c r="D11" s="55">
        <v>0.1761865138883307</v>
      </c>
      <c r="E11" s="56">
        <v>5146</v>
      </c>
      <c r="F11" s="57">
        <v>0</v>
      </c>
      <c r="G11" s="8"/>
      <c r="H11" s="53" t="s">
        <v>67</v>
      </c>
      <c r="I11" s="74">
        <v>-1.3834085307655985E-2</v>
      </c>
      <c r="J11" s="77"/>
      <c r="K11" s="9">
        <f t="shared" si="0"/>
        <v>-7.6001917024920568E-2</v>
      </c>
      <c r="L11" s="9">
        <f t="shared" si="1"/>
        <v>2.5176302567982123E-3</v>
      </c>
    </row>
    <row r="12" spans="1:12" x14ac:dyDescent="0.2">
      <c r="B12" s="53" t="s">
        <v>68</v>
      </c>
      <c r="C12" s="54">
        <v>0.13136416634279052</v>
      </c>
      <c r="D12" s="55">
        <v>0.33783102358437073</v>
      </c>
      <c r="E12" s="56">
        <v>5146</v>
      </c>
      <c r="F12" s="57">
        <v>0</v>
      </c>
      <c r="G12" s="8"/>
      <c r="H12" s="53" t="s">
        <v>68</v>
      </c>
      <c r="I12" s="74">
        <v>-5.5953938222293538E-3</v>
      </c>
      <c r="J12" s="77"/>
      <c r="K12" s="9">
        <f t="shared" si="0"/>
        <v>-1.4386954536751586E-2</v>
      </c>
      <c r="L12" s="9">
        <f t="shared" si="1"/>
        <v>2.1757452498532602E-3</v>
      </c>
    </row>
    <row r="13" spans="1:12" x14ac:dyDescent="0.2">
      <c r="B13" s="53" t="s">
        <v>69</v>
      </c>
      <c r="C13" s="54">
        <v>7.0540225417800237E-2</v>
      </c>
      <c r="D13" s="55">
        <v>0.25608015409316121</v>
      </c>
      <c r="E13" s="56">
        <v>5146</v>
      </c>
      <c r="F13" s="57">
        <v>0</v>
      </c>
      <c r="G13" s="8"/>
      <c r="H13" s="53" t="s">
        <v>69</v>
      </c>
      <c r="I13" s="74">
        <v>-2.358182770015043E-2</v>
      </c>
      <c r="J13" s="77"/>
      <c r="K13" s="9">
        <f t="shared" si="0"/>
        <v>-8.5591795803294693E-2</v>
      </c>
      <c r="L13" s="9">
        <f t="shared" si="1"/>
        <v>6.4958858199029839E-3</v>
      </c>
    </row>
    <row r="14" spans="1:12" x14ac:dyDescent="0.2">
      <c r="B14" s="53" t="s">
        <v>70</v>
      </c>
      <c r="C14" s="54">
        <v>2.0598523124757094E-2</v>
      </c>
      <c r="D14" s="55">
        <v>0.1420497979646555</v>
      </c>
      <c r="E14" s="56">
        <v>5146</v>
      </c>
      <c r="F14" s="57">
        <v>0</v>
      </c>
      <c r="G14" s="8"/>
      <c r="H14" s="53" t="s">
        <v>70</v>
      </c>
      <c r="I14" s="74">
        <v>-9.8172613163664477E-3</v>
      </c>
      <c r="J14" s="77"/>
      <c r="K14" s="9">
        <f t="shared" si="0"/>
        <v>-6.7687813498417529E-2</v>
      </c>
      <c r="L14" s="9">
        <f t="shared" si="1"/>
        <v>1.4235929029429082E-3</v>
      </c>
    </row>
    <row r="15" spans="1:12" x14ac:dyDescent="0.2">
      <c r="B15" s="53" t="s">
        <v>71</v>
      </c>
      <c r="C15" s="54">
        <v>3.3424018655266223E-2</v>
      </c>
      <c r="D15" s="55">
        <v>0.17975854055937884</v>
      </c>
      <c r="E15" s="56">
        <v>5146</v>
      </c>
      <c r="F15" s="57">
        <v>0</v>
      </c>
      <c r="G15" s="8"/>
      <c r="H15" s="53" t="s">
        <v>71</v>
      </c>
      <c r="I15" s="74">
        <v>-2.9622774576847324E-2</v>
      </c>
      <c r="J15" s="77"/>
      <c r="K15" s="9">
        <f t="shared" si="0"/>
        <v>-0.15928401686879479</v>
      </c>
      <c r="L15" s="9">
        <f t="shared" si="1"/>
        <v>5.5080118418642347E-3</v>
      </c>
    </row>
    <row r="16" spans="1:12" x14ac:dyDescent="0.2">
      <c r="B16" s="53" t="s">
        <v>72</v>
      </c>
      <c r="C16" s="54">
        <v>2.9148853478429848E-3</v>
      </c>
      <c r="D16" s="55">
        <v>5.391617277804861E-2</v>
      </c>
      <c r="E16" s="56">
        <v>5146</v>
      </c>
      <c r="F16" s="57">
        <v>0</v>
      </c>
      <c r="G16" s="8"/>
      <c r="H16" s="53" t="s">
        <v>72</v>
      </c>
      <c r="I16" s="74">
        <v>-7.2944963244490216E-3</v>
      </c>
      <c r="J16" s="77"/>
      <c r="K16" s="9">
        <f t="shared" si="0"/>
        <v>-0.13489892418614344</v>
      </c>
      <c r="L16" s="9">
        <f t="shared" si="1"/>
        <v>3.9436442463304457E-4</v>
      </c>
    </row>
    <row r="17" spans="2:12" x14ac:dyDescent="0.2">
      <c r="B17" s="53" t="s">
        <v>73</v>
      </c>
      <c r="C17" s="54">
        <v>9.7162844928099499E-4</v>
      </c>
      <c r="D17" s="55">
        <v>3.1158835873847438E-2</v>
      </c>
      <c r="E17" s="56">
        <v>5146</v>
      </c>
      <c r="F17" s="57">
        <v>0</v>
      </c>
      <c r="G17" s="8"/>
      <c r="H17" s="53" t="s">
        <v>73</v>
      </c>
      <c r="I17" s="74">
        <v>1.5191535333681202E-3</v>
      </c>
      <c r="J17" s="77"/>
      <c r="K17" s="9">
        <f t="shared" si="0"/>
        <v>4.8707772226179565E-2</v>
      </c>
      <c r="L17" s="9">
        <f t="shared" si="1"/>
        <v>-4.7371885067282218E-5</v>
      </c>
    </row>
    <row r="18" spans="2:12" x14ac:dyDescent="0.2">
      <c r="B18" s="53" t="s">
        <v>74</v>
      </c>
      <c r="C18" s="54">
        <v>3.3035367275553828E-3</v>
      </c>
      <c r="D18" s="55">
        <v>5.7386961396427183E-2</v>
      </c>
      <c r="E18" s="56">
        <v>5146</v>
      </c>
      <c r="F18" s="57">
        <v>0</v>
      </c>
      <c r="G18" s="8"/>
      <c r="H18" s="53" t="s">
        <v>74</v>
      </c>
      <c r="I18" s="74">
        <v>-8.3887309885662502E-3</v>
      </c>
      <c r="J18" s="77"/>
      <c r="K18" s="9">
        <f t="shared" si="0"/>
        <v>-0.14569543854901651</v>
      </c>
      <c r="L18" s="9">
        <f t="shared" si="1"/>
        <v>4.8290552843308266E-4</v>
      </c>
    </row>
    <row r="19" spans="2:12" ht="24" x14ac:dyDescent="0.2">
      <c r="B19" s="53" t="s">
        <v>75</v>
      </c>
      <c r="C19" s="54">
        <v>4.236300038865138E-2</v>
      </c>
      <c r="D19" s="55">
        <v>0.20143550232456667</v>
      </c>
      <c r="E19" s="56">
        <v>5146</v>
      </c>
      <c r="F19" s="57">
        <v>0</v>
      </c>
      <c r="G19" s="8"/>
      <c r="H19" s="53" t="s">
        <v>75</v>
      </c>
      <c r="I19" s="74">
        <v>-4.1691017007131063E-2</v>
      </c>
      <c r="J19" s="77"/>
      <c r="K19" s="9">
        <f>((1-C19)/D19)*I19</f>
        <v>-0.19820170713067764</v>
      </c>
      <c r="L19" s="9">
        <f t="shared" si="1"/>
        <v>8.7678514923879309E-3</v>
      </c>
    </row>
    <row r="20" spans="2:12" x14ac:dyDescent="0.2">
      <c r="B20" s="53" t="s">
        <v>76</v>
      </c>
      <c r="C20" s="54">
        <v>2.3319082782743881E-3</v>
      </c>
      <c r="D20" s="55">
        <v>4.8238186770525375E-2</v>
      </c>
      <c r="E20" s="56">
        <v>5146</v>
      </c>
      <c r="F20" s="57">
        <v>0</v>
      </c>
      <c r="G20" s="8"/>
      <c r="H20" s="53" t="s">
        <v>76</v>
      </c>
      <c r="I20" s="74">
        <v>1.0138636379772564E-2</v>
      </c>
      <c r="J20" s="77"/>
      <c r="K20" s="9">
        <f t="shared" ref="K20:K58" si="2">((1-C20)/D20)*I20</f>
        <v>0.20968852037881011</v>
      </c>
      <c r="L20" s="9">
        <f t="shared" ref="L20:L58" si="3">((0-C20)/D20)*I20</f>
        <v>-4.9011730513161701E-4</v>
      </c>
    </row>
    <row r="21" spans="2:12" x14ac:dyDescent="0.2">
      <c r="B21" s="53" t="s">
        <v>78</v>
      </c>
      <c r="C21" s="54">
        <v>7.1900505246793624E-3</v>
      </c>
      <c r="D21" s="55">
        <v>8.4496988900504139E-2</v>
      </c>
      <c r="E21" s="56">
        <v>5146</v>
      </c>
      <c r="F21" s="57">
        <v>0</v>
      </c>
      <c r="G21" s="8"/>
      <c r="H21" s="53" t="s">
        <v>78</v>
      </c>
      <c r="I21" s="74">
        <v>1.2486149486724846E-2</v>
      </c>
      <c r="J21" s="77"/>
      <c r="K21" s="9">
        <f t="shared" si="2"/>
        <v>0.14670787210717559</v>
      </c>
      <c r="L21" s="9">
        <f t="shared" si="3"/>
        <v>-1.0624762708877464E-3</v>
      </c>
    </row>
    <row r="22" spans="2:12" x14ac:dyDescent="0.2">
      <c r="B22" s="53" t="s">
        <v>79</v>
      </c>
      <c r="C22" s="54">
        <v>0.10085503303536728</v>
      </c>
      <c r="D22" s="55">
        <v>0.30116593576599815</v>
      </c>
      <c r="E22" s="56">
        <v>5146</v>
      </c>
      <c r="F22" s="57">
        <v>0</v>
      </c>
      <c r="G22" s="8"/>
      <c r="H22" s="53" t="s">
        <v>79</v>
      </c>
      <c r="I22" s="74">
        <v>5.0809970278788821E-2</v>
      </c>
      <c r="J22" s="77"/>
      <c r="K22" s="9">
        <f t="shared" si="2"/>
        <v>0.15169553930990584</v>
      </c>
      <c r="L22" s="9">
        <f t="shared" si="3"/>
        <v>-1.701534145274284E-2</v>
      </c>
    </row>
    <row r="23" spans="2:12" x14ac:dyDescent="0.2">
      <c r="B23" s="53" t="s">
        <v>80</v>
      </c>
      <c r="C23" s="54">
        <v>5.2467936261173728E-3</v>
      </c>
      <c r="D23" s="55">
        <v>7.2251499756903245E-2</v>
      </c>
      <c r="E23" s="56">
        <v>5146</v>
      </c>
      <c r="F23" s="57">
        <v>0</v>
      </c>
      <c r="G23" s="8"/>
      <c r="H23" s="53" t="s">
        <v>80</v>
      </c>
      <c r="I23" s="74">
        <v>7.1061651184094639E-3</v>
      </c>
      <c r="J23" s="77"/>
      <c r="K23" s="9">
        <f t="shared" si="2"/>
        <v>9.7837146084772605E-2</v>
      </c>
      <c r="L23" s="9">
        <f t="shared" si="3"/>
        <v>-5.1603886389702295E-4</v>
      </c>
    </row>
    <row r="24" spans="2:12" x14ac:dyDescent="0.2">
      <c r="B24" s="53" t="s">
        <v>81</v>
      </c>
      <c r="C24" s="54">
        <v>5.8297706956859702E-4</v>
      </c>
      <c r="D24" s="55">
        <v>2.4140224743947676E-2</v>
      </c>
      <c r="E24" s="56">
        <v>5146</v>
      </c>
      <c r="F24" s="57">
        <v>0</v>
      </c>
      <c r="G24" s="8"/>
      <c r="H24" s="53" t="s">
        <v>81</v>
      </c>
      <c r="I24" s="74">
        <v>1.97211281697844E-3</v>
      </c>
      <c r="J24" s="77"/>
      <c r="K24" s="9">
        <f t="shared" si="2"/>
        <v>8.1646427957208237E-2</v>
      </c>
      <c r="L24" s="9">
        <f t="shared" si="3"/>
        <v>-4.7625760037259317E-5</v>
      </c>
    </row>
    <row r="25" spans="2:12" x14ac:dyDescent="0.2">
      <c r="B25" s="53" t="s">
        <v>82</v>
      </c>
      <c r="C25" s="54">
        <v>7.7730275942479595E-4</v>
      </c>
      <c r="D25" s="55">
        <v>2.7872020408719955E-2</v>
      </c>
      <c r="E25" s="56">
        <v>5146</v>
      </c>
      <c r="F25" s="57">
        <v>0</v>
      </c>
      <c r="G25" s="8"/>
      <c r="H25" s="53" t="s">
        <v>82</v>
      </c>
      <c r="I25" s="74">
        <v>3.2568778167551679E-3</v>
      </c>
      <c r="J25" s="77"/>
      <c r="K25" s="9">
        <f t="shared" si="2"/>
        <v>0.11676032770207609</v>
      </c>
      <c r="L25" s="9">
        <f t="shared" si="3"/>
        <v>-9.0828726333781469E-5</v>
      </c>
    </row>
    <row r="26" spans="2:12" ht="24" x14ac:dyDescent="0.2">
      <c r="B26" s="53" t="s">
        <v>83</v>
      </c>
      <c r="C26" s="54">
        <v>1.94325689856199E-3</v>
      </c>
      <c r="D26" s="55">
        <v>4.4043814723039372E-2</v>
      </c>
      <c r="E26" s="56">
        <v>5146</v>
      </c>
      <c r="F26" s="57">
        <v>0</v>
      </c>
      <c r="G26" s="8"/>
      <c r="H26" s="53" t="s">
        <v>83</v>
      </c>
      <c r="I26" s="74">
        <v>4.496315785399563E-3</v>
      </c>
      <c r="J26" s="77"/>
      <c r="K26" s="9">
        <f t="shared" si="2"/>
        <v>0.10188895573534448</v>
      </c>
      <c r="L26" s="9">
        <f t="shared" si="3"/>
        <v>-1.9838192316071746E-4</v>
      </c>
    </row>
    <row r="27" spans="2:12" x14ac:dyDescent="0.2">
      <c r="B27" s="53" t="s">
        <v>84</v>
      </c>
      <c r="C27" s="54">
        <v>6.9568596968519233E-2</v>
      </c>
      <c r="D27" s="55">
        <v>0.25444329073346555</v>
      </c>
      <c r="E27" s="56">
        <v>5146</v>
      </c>
      <c r="F27" s="57">
        <v>0</v>
      </c>
      <c r="G27" s="8"/>
      <c r="H27" s="53" t="s">
        <v>84</v>
      </c>
      <c r="I27" s="74">
        <v>1.0323742076047979E-2</v>
      </c>
      <c r="J27" s="77"/>
      <c r="K27" s="9">
        <f t="shared" si="2"/>
        <v>3.7751177469302746E-2</v>
      </c>
      <c r="L27" s="9">
        <f t="shared" si="3"/>
        <v>-2.8226653162093528E-3</v>
      </c>
    </row>
    <row r="28" spans="2:12" x14ac:dyDescent="0.2">
      <c r="B28" s="53" t="s">
        <v>85</v>
      </c>
      <c r="C28" s="54">
        <v>5.7131752817722502E-2</v>
      </c>
      <c r="D28" s="55">
        <v>0.23211674983351877</v>
      </c>
      <c r="E28" s="56">
        <v>5146</v>
      </c>
      <c r="F28" s="57">
        <v>0</v>
      </c>
      <c r="G28" s="8"/>
      <c r="H28" s="53" t="s">
        <v>85</v>
      </c>
      <c r="I28" s="74">
        <v>-8.0877881008801552E-3</v>
      </c>
      <c r="J28" s="77"/>
      <c r="K28" s="9">
        <f t="shared" si="2"/>
        <v>-3.2852944028071873E-2</v>
      </c>
      <c r="L28" s="9">
        <f t="shared" si="3"/>
        <v>1.9906771525665971E-3</v>
      </c>
    </row>
    <row r="29" spans="2:12" x14ac:dyDescent="0.2">
      <c r="B29" s="53" t="s">
        <v>86</v>
      </c>
      <c r="C29" s="54">
        <v>5.8297706956859702E-4</v>
      </c>
      <c r="D29" s="55">
        <v>2.4140224743948023E-2</v>
      </c>
      <c r="E29" s="56">
        <v>5146</v>
      </c>
      <c r="F29" s="57">
        <v>0</v>
      </c>
      <c r="G29" s="8"/>
      <c r="H29" s="53" t="s">
        <v>86</v>
      </c>
      <c r="I29" s="74">
        <v>-4.6679878907686803E-3</v>
      </c>
      <c r="J29" s="77"/>
      <c r="K29" s="9">
        <f t="shared" si="2"/>
        <v>-0.19325696468658293</v>
      </c>
      <c r="L29" s="9">
        <f t="shared" si="3"/>
        <v>1.1273009800889535E-4</v>
      </c>
    </row>
    <row r="30" spans="2:12" x14ac:dyDescent="0.2">
      <c r="B30" s="53" t="s">
        <v>87</v>
      </c>
      <c r="C30" s="54">
        <v>3.4978624174115819E-3</v>
      </c>
      <c r="D30" s="55">
        <v>5.9044939279476474E-2</v>
      </c>
      <c r="E30" s="56">
        <v>5146</v>
      </c>
      <c r="F30" s="57">
        <v>0</v>
      </c>
      <c r="G30" s="8"/>
      <c r="H30" s="53" t="s">
        <v>87</v>
      </c>
      <c r="I30" s="74">
        <v>-5.6626471965495382E-4</v>
      </c>
      <c r="J30" s="77"/>
      <c r="K30" s="9">
        <f t="shared" si="2"/>
        <v>-9.5568563616070488E-3</v>
      </c>
      <c r="L30" s="9">
        <f t="shared" si="3"/>
        <v>3.3545907665547362E-5</v>
      </c>
    </row>
    <row r="31" spans="2:12" x14ac:dyDescent="0.2">
      <c r="B31" s="53" t="s">
        <v>88</v>
      </c>
      <c r="C31" s="54">
        <v>7.7730275942479595E-4</v>
      </c>
      <c r="D31" s="55">
        <v>2.7872020408720194E-2</v>
      </c>
      <c r="E31" s="56">
        <v>5146</v>
      </c>
      <c r="F31" s="57">
        <v>0</v>
      </c>
      <c r="G31" s="8"/>
      <c r="H31" s="53" t="s">
        <v>88</v>
      </c>
      <c r="I31" s="74">
        <v>-2.7666826708819254E-3</v>
      </c>
      <c r="J31" s="77"/>
      <c r="K31" s="9">
        <f t="shared" si="2"/>
        <v>-9.9186642384291215E-2</v>
      </c>
      <c r="L31" s="9">
        <f t="shared" si="3"/>
        <v>7.7158025969888141E-5</v>
      </c>
    </row>
    <row r="32" spans="2:12" x14ac:dyDescent="0.2">
      <c r="B32" s="53" t="s">
        <v>89</v>
      </c>
      <c r="C32" s="54">
        <v>0.1379712397979013</v>
      </c>
      <c r="D32" s="55">
        <v>0.34490331027545429</v>
      </c>
      <c r="E32" s="56">
        <v>5146</v>
      </c>
      <c r="F32" s="57">
        <v>0</v>
      </c>
      <c r="G32" s="8"/>
      <c r="H32" s="53" t="s">
        <v>89</v>
      </c>
      <c r="I32" s="74">
        <v>-6.1605086749346581E-2</v>
      </c>
      <c r="J32" s="77"/>
      <c r="K32" s="9">
        <f t="shared" si="2"/>
        <v>-0.15397172184363728</v>
      </c>
      <c r="L32" s="9">
        <f t="shared" si="3"/>
        <v>2.4643805795532572E-2</v>
      </c>
    </row>
    <row r="33" spans="2:12" x14ac:dyDescent="0.2">
      <c r="B33" s="53" t="s">
        <v>90</v>
      </c>
      <c r="C33" s="54">
        <v>7.7730275942479595E-4</v>
      </c>
      <c r="D33" s="55">
        <v>2.7872020408720232E-2</v>
      </c>
      <c r="E33" s="56">
        <v>5146</v>
      </c>
      <c r="F33" s="57">
        <v>0</v>
      </c>
      <c r="G33" s="8"/>
      <c r="H33" s="53" t="s">
        <v>90</v>
      </c>
      <c r="I33" s="74">
        <v>-2.4108629815840853E-4</v>
      </c>
      <c r="J33" s="77"/>
      <c r="K33" s="9">
        <f t="shared" si="2"/>
        <v>-8.6430369087352275E-3</v>
      </c>
      <c r="L33" s="9">
        <f t="shared" si="3"/>
        <v>6.7234826205641597E-6</v>
      </c>
    </row>
    <row r="34" spans="2:12" ht="24" x14ac:dyDescent="0.2">
      <c r="B34" s="53" t="s">
        <v>91</v>
      </c>
      <c r="C34" s="54">
        <v>2.0792848814613293E-2</v>
      </c>
      <c r="D34" s="55">
        <v>0.14270411203332103</v>
      </c>
      <c r="E34" s="56">
        <v>5146</v>
      </c>
      <c r="F34" s="57">
        <v>0</v>
      </c>
      <c r="G34" s="8"/>
      <c r="H34" s="53" t="s">
        <v>91</v>
      </c>
      <c r="I34" s="74">
        <v>4.0417265588547826E-3</v>
      </c>
      <c r="J34" s="77"/>
      <c r="K34" s="9">
        <f t="shared" si="2"/>
        <v>2.7733521432391509E-2</v>
      </c>
      <c r="L34" s="9">
        <f t="shared" si="3"/>
        <v>-5.8890390816945652E-4</v>
      </c>
    </row>
    <row r="35" spans="2:12" ht="24" x14ac:dyDescent="0.2">
      <c r="B35" s="53" t="s">
        <v>92</v>
      </c>
      <c r="C35" s="54">
        <v>8.0450835600466383E-2</v>
      </c>
      <c r="D35" s="55">
        <v>0.27201631820278105</v>
      </c>
      <c r="E35" s="56">
        <v>5146</v>
      </c>
      <c r="F35" s="57">
        <v>0</v>
      </c>
      <c r="G35" s="8"/>
      <c r="H35" s="53" t="s">
        <v>92</v>
      </c>
      <c r="I35" s="74">
        <v>1.7436785936557186E-2</v>
      </c>
      <c r="J35" s="77"/>
      <c r="K35" s="9">
        <f t="shared" si="2"/>
        <v>5.8944926700396645E-2</v>
      </c>
      <c r="L35" s="9">
        <f t="shared" si="3"/>
        <v>-5.1570582531623443E-3</v>
      </c>
    </row>
    <row r="36" spans="2:12" ht="24" x14ac:dyDescent="0.2">
      <c r="B36" s="53" t="s">
        <v>93</v>
      </c>
      <c r="C36" s="54">
        <v>1.340847260007773E-2</v>
      </c>
      <c r="D36" s="55">
        <v>0.11502719954725649</v>
      </c>
      <c r="E36" s="56">
        <v>5146</v>
      </c>
      <c r="F36" s="57">
        <v>0</v>
      </c>
      <c r="G36" s="8"/>
      <c r="H36" s="53" t="s">
        <v>93</v>
      </c>
      <c r="I36" s="74">
        <v>6.1999565533503217E-3</v>
      </c>
      <c r="J36" s="77"/>
      <c r="K36" s="9">
        <f t="shared" si="2"/>
        <v>5.3177201825817588E-2</v>
      </c>
      <c r="L36" s="9">
        <f t="shared" si="3"/>
        <v>-7.2271556548777105E-4</v>
      </c>
    </row>
    <row r="37" spans="2:12" ht="24" x14ac:dyDescent="0.2">
      <c r="B37" s="53" t="s">
        <v>94</v>
      </c>
      <c r="C37" s="54">
        <v>2.9148853478429848E-3</v>
      </c>
      <c r="D37" s="55">
        <v>5.3916172778047326E-2</v>
      </c>
      <c r="E37" s="56">
        <v>5146</v>
      </c>
      <c r="F37" s="57">
        <v>0</v>
      </c>
      <c r="G37" s="8"/>
      <c r="H37" s="53" t="s">
        <v>94</v>
      </c>
      <c r="I37" s="74">
        <v>6.7348105786490197E-4</v>
      </c>
      <c r="J37" s="77"/>
      <c r="K37" s="9">
        <f t="shared" si="2"/>
        <v>1.245485172995623E-2</v>
      </c>
      <c r="L37" s="9">
        <f t="shared" si="3"/>
        <v>-3.6410597534465693E-5</v>
      </c>
    </row>
    <row r="38" spans="2:12" x14ac:dyDescent="0.2">
      <c r="B38" s="53" t="s">
        <v>95</v>
      </c>
      <c r="C38" s="54">
        <v>2.7205596579867857E-3</v>
      </c>
      <c r="D38" s="55">
        <v>5.2093047059573766E-2</v>
      </c>
      <c r="E38" s="56">
        <v>5146</v>
      </c>
      <c r="F38" s="57">
        <v>0</v>
      </c>
      <c r="G38" s="8"/>
      <c r="H38" s="53" t="s">
        <v>95</v>
      </c>
      <c r="I38" s="74">
        <v>3.0960782120114739E-3</v>
      </c>
      <c r="J38" s="77"/>
      <c r="K38" s="9">
        <f t="shared" si="2"/>
        <v>5.927192438942671E-2</v>
      </c>
      <c r="L38" s="9">
        <f t="shared" si="3"/>
        <v>-1.6169270098440644E-4</v>
      </c>
    </row>
    <row r="39" spans="2:12" ht="24" x14ac:dyDescent="0.2">
      <c r="B39" s="53" t="s">
        <v>96</v>
      </c>
      <c r="C39" s="54">
        <v>3.88651379712398E-3</v>
      </c>
      <c r="D39" s="55">
        <v>6.2226692568692253E-2</v>
      </c>
      <c r="E39" s="56">
        <v>5146</v>
      </c>
      <c r="F39" s="57">
        <v>0</v>
      </c>
      <c r="G39" s="8"/>
      <c r="H39" s="53" t="s">
        <v>96</v>
      </c>
      <c r="I39" s="74">
        <v>2.3697016289340681E-3</v>
      </c>
      <c r="J39" s="77"/>
      <c r="K39" s="9">
        <f t="shared" si="2"/>
        <v>3.7933749222689182E-2</v>
      </c>
      <c r="L39" s="9">
        <f t="shared" si="3"/>
        <v>-1.4800526423210762E-4</v>
      </c>
    </row>
    <row r="40" spans="2:12" x14ac:dyDescent="0.2">
      <c r="B40" s="53" t="s">
        <v>97</v>
      </c>
      <c r="C40" s="54">
        <v>0.25009716284492811</v>
      </c>
      <c r="D40" s="55">
        <v>0.43311086868278842</v>
      </c>
      <c r="E40" s="56">
        <v>5146</v>
      </c>
      <c r="F40" s="57">
        <v>0</v>
      </c>
      <c r="G40" s="8"/>
      <c r="H40" s="53" t="s">
        <v>97</v>
      </c>
      <c r="I40" s="74">
        <v>7.0166197106867716E-3</v>
      </c>
      <c r="J40" s="77"/>
      <c r="K40" s="9">
        <f t="shared" si="2"/>
        <v>1.214881317636929E-2</v>
      </c>
      <c r="L40" s="9">
        <f t="shared" si="3"/>
        <v>-4.0517031764672915E-3</v>
      </c>
    </row>
    <row r="41" spans="2:12" ht="24" x14ac:dyDescent="0.2">
      <c r="B41" s="53" t="s">
        <v>98</v>
      </c>
      <c r="C41" s="54">
        <v>0.22658375437232803</v>
      </c>
      <c r="D41" s="55">
        <v>0.41866169823716459</v>
      </c>
      <c r="E41" s="56">
        <v>5146</v>
      </c>
      <c r="F41" s="57">
        <v>0</v>
      </c>
      <c r="G41" s="8"/>
      <c r="H41" s="53" t="s">
        <v>98</v>
      </c>
      <c r="I41" s="74">
        <v>-1.3620212937843781E-2</v>
      </c>
      <c r="J41" s="77"/>
      <c r="K41" s="9">
        <f t="shared" si="2"/>
        <v>-2.5161351036867959E-2</v>
      </c>
      <c r="L41" s="9">
        <f t="shared" si="3"/>
        <v>7.3713907811527738E-3</v>
      </c>
    </row>
    <row r="42" spans="2:12" x14ac:dyDescent="0.2">
      <c r="B42" s="53" t="s">
        <v>99</v>
      </c>
      <c r="C42" s="54">
        <v>5.8297706956859702E-4</v>
      </c>
      <c r="D42" s="55">
        <v>2.4140224743947839E-2</v>
      </c>
      <c r="E42" s="56">
        <v>5146</v>
      </c>
      <c r="F42" s="57">
        <v>0</v>
      </c>
      <c r="G42" s="8"/>
      <c r="H42" s="53" t="s">
        <v>99</v>
      </c>
      <c r="I42" s="74">
        <v>3.8757948114309903E-4</v>
      </c>
      <c r="J42" s="77"/>
      <c r="K42" s="9">
        <f t="shared" si="2"/>
        <v>1.6045978664306768E-2</v>
      </c>
      <c r="L42" s="9">
        <f t="shared" si="3"/>
        <v>-9.3598942237838433E-6</v>
      </c>
    </row>
    <row r="43" spans="2:12" x14ac:dyDescent="0.2">
      <c r="B43" s="53" t="s">
        <v>100</v>
      </c>
      <c r="C43" s="54">
        <v>4.0808394869801786E-3</v>
      </c>
      <c r="D43" s="55">
        <v>6.3757165600100738E-2</v>
      </c>
      <c r="E43" s="56">
        <v>5146</v>
      </c>
      <c r="F43" s="57">
        <v>0</v>
      </c>
      <c r="G43" s="8"/>
      <c r="H43" s="53" t="s">
        <v>100</v>
      </c>
      <c r="I43" s="74">
        <v>-1.9256756374182431E-3</v>
      </c>
      <c r="J43" s="77"/>
      <c r="K43" s="9">
        <f t="shared" si="2"/>
        <v>-3.0080027024208256E-2</v>
      </c>
      <c r="L43" s="9">
        <f t="shared" si="3"/>
        <v>1.2325474487968259E-4</v>
      </c>
    </row>
    <row r="44" spans="2:12" ht="24" x14ac:dyDescent="0.2">
      <c r="B44" s="53" t="s">
        <v>101</v>
      </c>
      <c r="C44" s="54">
        <v>4.275165176836378E-3</v>
      </c>
      <c r="D44" s="55">
        <v>6.5251172579910463E-2</v>
      </c>
      <c r="E44" s="56">
        <v>5146</v>
      </c>
      <c r="F44" s="57">
        <v>0</v>
      </c>
      <c r="G44" s="8"/>
      <c r="H44" s="53" t="s">
        <v>101</v>
      </c>
      <c r="I44" s="74">
        <v>-2.8343512297250372E-4</v>
      </c>
      <c r="J44" s="77"/>
      <c r="K44" s="9">
        <f t="shared" si="2"/>
        <v>-4.3251849713390484E-3</v>
      </c>
      <c r="L44" s="9">
        <f t="shared" si="3"/>
        <v>1.8570271149387015E-5</v>
      </c>
    </row>
    <row r="45" spans="2:12" x14ac:dyDescent="0.2">
      <c r="B45" s="53" t="s">
        <v>102</v>
      </c>
      <c r="C45" s="54">
        <v>3.3035367275553828E-3</v>
      </c>
      <c r="D45" s="55">
        <v>5.7386961396422992E-2</v>
      </c>
      <c r="E45" s="56">
        <v>5146</v>
      </c>
      <c r="F45" s="57">
        <v>0</v>
      </c>
      <c r="G45" s="8"/>
      <c r="H45" s="53" t="s">
        <v>102</v>
      </c>
      <c r="I45" s="74">
        <v>-1.075942349348597E-3</v>
      </c>
      <c r="J45" s="77"/>
      <c r="K45" s="9">
        <f t="shared" si="2"/>
        <v>-1.8686961431410361E-2</v>
      </c>
      <c r="L45" s="9">
        <f t="shared" si="3"/>
        <v>6.1937676805220537E-5</v>
      </c>
    </row>
    <row r="46" spans="2:12" x14ac:dyDescent="0.2">
      <c r="B46" s="53" t="s">
        <v>103</v>
      </c>
      <c r="C46" s="54">
        <v>3.0314807617567042E-2</v>
      </c>
      <c r="D46" s="55">
        <v>0.17146875380068377</v>
      </c>
      <c r="E46" s="56">
        <v>5146</v>
      </c>
      <c r="F46" s="57">
        <v>0</v>
      </c>
      <c r="G46" s="8"/>
      <c r="H46" s="53" t="s">
        <v>103</v>
      </c>
      <c r="I46" s="74">
        <v>1.7312125865930762E-2</v>
      </c>
      <c r="J46" s="77"/>
      <c r="K46" s="9">
        <f t="shared" si="2"/>
        <v>9.7903039059627328E-2</v>
      </c>
      <c r="L46" s="9">
        <f t="shared" si="3"/>
        <v>-3.0606962110825376E-3</v>
      </c>
    </row>
    <row r="47" spans="2:12" x14ac:dyDescent="0.2">
      <c r="B47" s="53" t="s">
        <v>104</v>
      </c>
      <c r="C47" s="54">
        <v>1.3797123979790129E-2</v>
      </c>
      <c r="D47" s="55">
        <v>0.11665936742189352</v>
      </c>
      <c r="E47" s="56">
        <v>5146</v>
      </c>
      <c r="F47" s="57">
        <v>0</v>
      </c>
      <c r="G47" s="8"/>
      <c r="H47" s="53" t="s">
        <v>104</v>
      </c>
      <c r="I47" s="74">
        <v>2.1300274344858629E-2</v>
      </c>
      <c r="J47" s="77"/>
      <c r="K47" s="9">
        <f t="shared" si="2"/>
        <v>0.18006605284383526</v>
      </c>
      <c r="L47" s="9">
        <f t="shared" si="3"/>
        <v>-2.5191506900319812E-3</v>
      </c>
    </row>
    <row r="48" spans="2:12" x14ac:dyDescent="0.2">
      <c r="B48" s="53" t="s">
        <v>105</v>
      </c>
      <c r="C48" s="54">
        <v>3.3035367275553828E-3</v>
      </c>
      <c r="D48" s="55">
        <v>5.738696139642354E-2</v>
      </c>
      <c r="E48" s="56">
        <v>5146</v>
      </c>
      <c r="F48" s="57">
        <v>0</v>
      </c>
      <c r="G48" s="8"/>
      <c r="H48" s="53" t="s">
        <v>105</v>
      </c>
      <c r="I48" s="74">
        <v>1.0378088695241653E-2</v>
      </c>
      <c r="J48" s="77"/>
      <c r="K48" s="9">
        <f t="shared" si="2"/>
        <v>0.1802465934138088</v>
      </c>
      <c r="L48" s="9">
        <f t="shared" si="3"/>
        <v>-5.9742485631404749E-4</v>
      </c>
    </row>
    <row r="49" spans="2:12" x14ac:dyDescent="0.2">
      <c r="B49" s="53" t="s">
        <v>106</v>
      </c>
      <c r="C49" s="54">
        <v>5.2467936261173728E-3</v>
      </c>
      <c r="D49" s="55">
        <v>7.225149975690226E-2</v>
      </c>
      <c r="E49" s="56">
        <v>5146</v>
      </c>
      <c r="F49" s="57">
        <v>0</v>
      </c>
      <c r="G49" s="8"/>
      <c r="H49" s="53" t="s">
        <v>106</v>
      </c>
      <c r="I49" s="74">
        <v>1.2226533902853966E-2</v>
      </c>
      <c r="J49" s="77"/>
      <c r="K49" s="9">
        <f t="shared" si="2"/>
        <v>0.16833399782183869</v>
      </c>
      <c r="L49" s="9">
        <f t="shared" si="3"/>
        <v>-8.8787222918336494E-4</v>
      </c>
    </row>
    <row r="50" spans="2:12" x14ac:dyDescent="0.2">
      <c r="B50" s="53" t="s">
        <v>107</v>
      </c>
      <c r="C50" s="54">
        <v>9.7162844928099499E-4</v>
      </c>
      <c r="D50" s="55">
        <v>3.1158835873847712E-2</v>
      </c>
      <c r="E50" s="56">
        <v>5146</v>
      </c>
      <c r="F50" s="57">
        <v>0</v>
      </c>
      <c r="G50" s="8"/>
      <c r="H50" s="53" t="s">
        <v>107</v>
      </c>
      <c r="I50" s="74">
        <v>3.9237377845739198E-3</v>
      </c>
      <c r="J50" s="77"/>
      <c r="K50" s="9">
        <f t="shared" si="2"/>
        <v>0.1258046155891526</v>
      </c>
      <c r="L50" s="9">
        <f t="shared" si="3"/>
        <v>-1.2235422640454445E-4</v>
      </c>
    </row>
    <row r="51" spans="2:12" x14ac:dyDescent="0.2">
      <c r="B51" s="53" t="s">
        <v>108</v>
      </c>
      <c r="C51" s="54">
        <v>5.4411193159735714E-3</v>
      </c>
      <c r="D51" s="55">
        <v>7.3570138895176426E-2</v>
      </c>
      <c r="E51" s="56">
        <v>5146</v>
      </c>
      <c r="F51" s="57">
        <v>0</v>
      </c>
      <c r="G51" s="8"/>
      <c r="H51" s="53" t="s">
        <v>108</v>
      </c>
      <c r="I51" s="74">
        <v>6.847001310026368E-4</v>
      </c>
      <c r="J51" s="77"/>
      <c r="K51" s="9">
        <f t="shared" si="2"/>
        <v>9.2561276371171345E-3</v>
      </c>
      <c r="L51" s="9">
        <f t="shared" si="3"/>
        <v>-5.0639228964298504E-5</v>
      </c>
    </row>
    <row r="52" spans="2:12" x14ac:dyDescent="0.2">
      <c r="B52" s="53" t="s">
        <v>109</v>
      </c>
      <c r="C52" s="54">
        <v>0.6987951807228916</v>
      </c>
      <c r="D52" s="55">
        <v>0.45882609541620922</v>
      </c>
      <c r="E52" s="56">
        <v>5146</v>
      </c>
      <c r="F52" s="57">
        <v>0</v>
      </c>
      <c r="G52" s="8"/>
      <c r="H52" s="53" t="s">
        <v>109</v>
      </c>
      <c r="I52" s="74">
        <v>5.1600593688466832E-2</v>
      </c>
      <c r="J52" s="77"/>
      <c r="K52" s="9">
        <f t="shared" si="2"/>
        <v>3.3874157664087121E-2</v>
      </c>
      <c r="L52" s="9">
        <f t="shared" si="3"/>
        <v>-7.8588045780682139E-2</v>
      </c>
    </row>
    <row r="53" spans="2:12" x14ac:dyDescent="0.2">
      <c r="B53" s="53" t="s">
        <v>110</v>
      </c>
      <c r="C53" s="54">
        <v>0.22736105713175281</v>
      </c>
      <c r="D53" s="55">
        <v>0.41916840323817123</v>
      </c>
      <c r="E53" s="56">
        <v>5146</v>
      </c>
      <c r="F53" s="57">
        <v>0</v>
      </c>
      <c r="G53" s="8"/>
      <c r="H53" s="53" t="s">
        <v>110</v>
      </c>
      <c r="I53" s="74">
        <v>-6.810828810261986E-2</v>
      </c>
      <c r="J53" s="77"/>
      <c r="K53" s="9">
        <f t="shared" si="2"/>
        <v>-0.12554170427362532</v>
      </c>
      <c r="L53" s="9">
        <f t="shared" si="3"/>
        <v>3.6942604124784111E-2</v>
      </c>
    </row>
    <row r="54" spans="2:12" x14ac:dyDescent="0.2">
      <c r="B54" s="53" t="s">
        <v>111</v>
      </c>
      <c r="C54" s="54">
        <v>1.2436844150796735E-2</v>
      </c>
      <c r="D54" s="55">
        <v>0.11083571745261703</v>
      </c>
      <c r="E54" s="56">
        <v>5146</v>
      </c>
      <c r="F54" s="57">
        <v>0</v>
      </c>
      <c r="G54" s="8"/>
      <c r="H54" s="53" t="s">
        <v>111</v>
      </c>
      <c r="I54" s="74">
        <v>-1.9664300426509927E-2</v>
      </c>
      <c r="J54" s="77"/>
      <c r="K54" s="9">
        <f t="shared" si="2"/>
        <v>-0.17521191753978621</v>
      </c>
      <c r="L54" s="9">
        <f t="shared" si="3"/>
        <v>2.2065255258847537E-3</v>
      </c>
    </row>
    <row r="55" spans="2:12" x14ac:dyDescent="0.2">
      <c r="B55" s="53" t="s">
        <v>112</v>
      </c>
      <c r="C55" s="54">
        <v>5.8297706956859702E-4</v>
      </c>
      <c r="D55" s="55">
        <v>2.4140224743947857E-2</v>
      </c>
      <c r="E55" s="56">
        <v>5146</v>
      </c>
      <c r="F55" s="57">
        <v>0</v>
      </c>
      <c r="G55" s="8"/>
      <c r="H55" s="53" t="s">
        <v>112</v>
      </c>
      <c r="I55" s="74">
        <v>-4.2079479032305699E-4</v>
      </c>
      <c r="J55" s="77"/>
      <c r="K55" s="9">
        <f t="shared" si="2"/>
        <v>-1.7421108588259512E-2</v>
      </c>
      <c r="L55" s="9">
        <f t="shared" si="3"/>
        <v>1.01620310645107E-5</v>
      </c>
    </row>
    <row r="56" spans="2:12" x14ac:dyDescent="0.2">
      <c r="B56" s="53" t="s">
        <v>113</v>
      </c>
      <c r="C56" s="54">
        <v>1.165954139137194E-3</v>
      </c>
      <c r="D56" s="55">
        <v>3.4129474721064541E-2</v>
      </c>
      <c r="E56" s="56">
        <v>5146</v>
      </c>
      <c r="F56" s="57">
        <v>0</v>
      </c>
      <c r="G56" s="8"/>
      <c r="H56" s="53" t="s">
        <v>113</v>
      </c>
      <c r="I56" s="74">
        <v>-1.3538550961482106E-3</v>
      </c>
      <c r="J56" s="77"/>
      <c r="K56" s="9">
        <f t="shared" si="2"/>
        <v>-3.9621956512575517E-2</v>
      </c>
      <c r="L56" s="9">
        <f t="shared" si="3"/>
        <v>4.6251311104173755E-5</v>
      </c>
    </row>
    <row r="57" spans="2:12" x14ac:dyDescent="0.2">
      <c r="B57" s="53" t="s">
        <v>114</v>
      </c>
      <c r="C57" s="54">
        <v>5.8297706956859702E-4</v>
      </c>
      <c r="D57" s="55">
        <v>2.4140224743947988E-2</v>
      </c>
      <c r="E57" s="56">
        <v>5146</v>
      </c>
      <c r="F57" s="57">
        <v>0</v>
      </c>
      <c r="G57" s="8"/>
      <c r="H57" s="53" t="s">
        <v>114</v>
      </c>
      <c r="I57" s="74">
        <v>1.6837404219479735E-4</v>
      </c>
      <c r="J57" s="77"/>
      <c r="K57" s="9">
        <f t="shared" si="2"/>
        <v>6.9707670816641582E-3</v>
      </c>
      <c r="L57" s="9">
        <f t="shared" si="3"/>
        <v>-4.0661678485305217E-6</v>
      </c>
    </row>
    <row r="58" spans="2:12" x14ac:dyDescent="0.2">
      <c r="B58" s="53" t="s">
        <v>115</v>
      </c>
      <c r="C58" s="54">
        <v>0.71900505246793622</v>
      </c>
      <c r="D58" s="55">
        <v>0.44952870382480548</v>
      </c>
      <c r="E58" s="56">
        <v>5146</v>
      </c>
      <c r="F58" s="57">
        <v>0</v>
      </c>
      <c r="G58" s="8"/>
      <c r="H58" s="53" t="s">
        <v>115</v>
      </c>
      <c r="I58" s="74">
        <v>8.1161736326573725E-2</v>
      </c>
      <c r="J58" s="77"/>
      <c r="K58" s="9">
        <f t="shared" si="2"/>
        <v>5.0733218249807165E-2</v>
      </c>
      <c r="L58" s="9">
        <f t="shared" si="3"/>
        <v>-0.12981528874431983</v>
      </c>
    </row>
    <row r="59" spans="2:12" x14ac:dyDescent="0.2">
      <c r="B59" s="53" t="s">
        <v>116</v>
      </c>
      <c r="C59" s="54">
        <v>0.62514574426739211</v>
      </c>
      <c r="D59" s="55">
        <v>0.48413230582316225</v>
      </c>
      <c r="E59" s="56">
        <v>5146</v>
      </c>
      <c r="F59" s="57">
        <v>0</v>
      </c>
      <c r="G59" s="8"/>
      <c r="H59" s="53" t="s">
        <v>116</v>
      </c>
      <c r="I59" s="74">
        <v>5.3027820152063504E-2</v>
      </c>
      <c r="J59" s="77"/>
      <c r="K59" s="9">
        <f t="shared" ref="K59:K83" si="4">((1-C59)/D59)*I59</f>
        <v>4.1058412787443745E-2</v>
      </c>
      <c r="L59" s="9">
        <f t="shared" si="1"/>
        <v>-6.8473257613896582E-2</v>
      </c>
    </row>
    <row r="60" spans="2:12" x14ac:dyDescent="0.2">
      <c r="B60" s="53" t="s">
        <v>117</v>
      </c>
      <c r="C60" s="54">
        <v>0.57034589972794403</v>
      </c>
      <c r="D60" s="55">
        <v>0.49507482610201481</v>
      </c>
      <c r="E60" s="56">
        <v>5146</v>
      </c>
      <c r="F60" s="57">
        <v>0</v>
      </c>
      <c r="G60" s="8"/>
      <c r="H60" s="53" t="s">
        <v>117</v>
      </c>
      <c r="I60" s="74">
        <v>8.1406481015973378E-2</v>
      </c>
      <c r="J60" s="77"/>
      <c r="K60" s="9">
        <f t="shared" si="4"/>
        <v>7.0649175666275918E-2</v>
      </c>
      <c r="L60" s="9">
        <f t="shared" si="1"/>
        <v>-9.3783505463826244E-2</v>
      </c>
    </row>
    <row r="61" spans="2:12" x14ac:dyDescent="0.2">
      <c r="B61" s="53" t="s">
        <v>118</v>
      </c>
      <c r="C61" s="54">
        <v>1.2048192771084338E-2</v>
      </c>
      <c r="D61" s="55">
        <v>0.10911162787195265</v>
      </c>
      <c r="E61" s="56">
        <v>5146</v>
      </c>
      <c r="F61" s="57">
        <v>0</v>
      </c>
      <c r="G61" s="8"/>
      <c r="H61" s="53" t="s">
        <v>118</v>
      </c>
      <c r="I61" s="74">
        <v>1.4999439013741523E-2</v>
      </c>
      <c r="J61" s="77"/>
      <c r="K61" s="9">
        <f t="shared" si="4"/>
        <v>0.13581249927309555</v>
      </c>
      <c r="L61" s="9">
        <f t="shared" si="1"/>
        <v>-1.6562499911353117E-3</v>
      </c>
    </row>
    <row r="62" spans="2:12" x14ac:dyDescent="0.2">
      <c r="B62" s="53" t="s">
        <v>119</v>
      </c>
      <c r="C62" s="54">
        <v>0.16770307034589974</v>
      </c>
      <c r="D62" s="55">
        <v>0.37363870189167986</v>
      </c>
      <c r="E62" s="56">
        <v>5146</v>
      </c>
      <c r="F62" s="57">
        <v>0</v>
      </c>
      <c r="G62" s="8"/>
      <c r="H62" s="53" t="s">
        <v>119</v>
      </c>
      <c r="I62" s="74">
        <v>5.8080484442702536E-2</v>
      </c>
      <c r="J62" s="77"/>
      <c r="K62" s="9">
        <f t="shared" si="4"/>
        <v>0.12937687833124464</v>
      </c>
      <c r="L62" s="9">
        <f t="shared" si="1"/>
        <v>-2.606870091054498E-2</v>
      </c>
    </row>
    <row r="63" spans="2:12" x14ac:dyDescent="0.2">
      <c r="B63" s="53" t="s">
        <v>120</v>
      </c>
      <c r="C63" s="54">
        <v>0.16906335017489313</v>
      </c>
      <c r="D63" s="55">
        <v>0.37484428522100821</v>
      </c>
      <c r="E63" s="56">
        <v>5146</v>
      </c>
      <c r="F63" s="57">
        <v>0</v>
      </c>
      <c r="G63" s="8"/>
      <c r="H63" s="53" t="s">
        <v>120</v>
      </c>
      <c r="I63" s="74">
        <v>6.2653838185166122E-2</v>
      </c>
      <c r="J63" s="77"/>
      <c r="K63" s="9">
        <f t="shared" si="4"/>
        <v>0.1388879928356675</v>
      </c>
      <c r="L63" s="9">
        <f t="shared" si="1"/>
        <v>-2.825831472568539E-2</v>
      </c>
    </row>
    <row r="64" spans="2:12" x14ac:dyDescent="0.2">
      <c r="B64" s="53" t="s">
        <v>121</v>
      </c>
      <c r="C64" s="54">
        <v>0.9317916828604742</v>
      </c>
      <c r="D64" s="55">
        <v>0.25212753829244317</v>
      </c>
      <c r="E64" s="56">
        <v>5146</v>
      </c>
      <c r="F64" s="57">
        <v>0</v>
      </c>
      <c r="G64" s="8"/>
      <c r="H64" s="53" t="s">
        <v>121</v>
      </c>
      <c r="I64" s="74">
        <v>4.9272088869985152E-2</v>
      </c>
      <c r="J64" s="77"/>
      <c r="K64" s="9">
        <f t="shared" si="4"/>
        <v>1.3329627880127429E-2</v>
      </c>
      <c r="L64" s="9">
        <f t="shared" si="1"/>
        <v>-0.18209562873279508</v>
      </c>
    </row>
    <row r="65" spans="2:12" x14ac:dyDescent="0.2">
      <c r="B65" s="53" t="s">
        <v>122</v>
      </c>
      <c r="C65" s="54">
        <v>0.86921881072677809</v>
      </c>
      <c r="D65" s="55">
        <v>0.33719366030788578</v>
      </c>
      <c r="E65" s="56">
        <v>5146</v>
      </c>
      <c r="F65" s="57">
        <v>0</v>
      </c>
      <c r="G65" s="8"/>
      <c r="H65" s="53" t="s">
        <v>122</v>
      </c>
      <c r="I65" s="74">
        <v>5.5808671735315209E-2</v>
      </c>
      <c r="J65" s="77"/>
      <c r="K65" s="9">
        <f t="shared" si="4"/>
        <v>2.1645497292680494E-2</v>
      </c>
      <c r="L65" s="9">
        <f t="shared" si="1"/>
        <v>-0.14386375838062387</v>
      </c>
    </row>
    <row r="66" spans="2:12" x14ac:dyDescent="0.2">
      <c r="B66" s="53" t="s">
        <v>123</v>
      </c>
      <c r="C66" s="54">
        <v>0.82996502137582584</v>
      </c>
      <c r="D66" s="55">
        <v>0.37570003172669242</v>
      </c>
      <c r="E66" s="56">
        <v>5146</v>
      </c>
      <c r="F66" s="57">
        <v>0</v>
      </c>
      <c r="G66" s="8"/>
      <c r="H66" s="53" t="s">
        <v>123</v>
      </c>
      <c r="I66" s="74">
        <v>6.6834110935084651E-2</v>
      </c>
      <c r="J66" s="77"/>
      <c r="K66" s="9">
        <f t="shared" si="4"/>
        <v>3.0247899027274459E-2</v>
      </c>
      <c r="L66" s="9">
        <f t="shared" si="1"/>
        <v>-0.14764431628055905</v>
      </c>
    </row>
    <row r="67" spans="2:12" x14ac:dyDescent="0.2">
      <c r="B67" s="53" t="s">
        <v>124</v>
      </c>
      <c r="C67" s="54">
        <v>0.43043140303148075</v>
      </c>
      <c r="D67" s="55">
        <v>0.49518467312959985</v>
      </c>
      <c r="E67" s="56">
        <v>5146</v>
      </c>
      <c r="F67" s="57">
        <v>0</v>
      </c>
      <c r="G67" s="8"/>
      <c r="H67" s="53" t="s">
        <v>124</v>
      </c>
      <c r="I67" s="74">
        <v>6.90092374635667E-2</v>
      </c>
      <c r="J67" s="77"/>
      <c r="K67" s="9">
        <f t="shared" si="4"/>
        <v>7.9375426366849647E-2</v>
      </c>
      <c r="L67" s="9">
        <f t="shared" si="1"/>
        <v>-5.9985182327728405E-2</v>
      </c>
    </row>
    <row r="68" spans="2:12" x14ac:dyDescent="0.2">
      <c r="B68" s="53" t="s">
        <v>125</v>
      </c>
      <c r="C68" s="54">
        <v>0.16459385930820056</v>
      </c>
      <c r="D68" s="55">
        <v>0.37084962759961498</v>
      </c>
      <c r="E68" s="56">
        <v>5146</v>
      </c>
      <c r="F68" s="57">
        <v>0</v>
      </c>
      <c r="G68" s="8"/>
      <c r="H68" s="53" t="s">
        <v>125</v>
      </c>
      <c r="I68" s="74">
        <v>4.1191150775300854E-2</v>
      </c>
      <c r="J68" s="77"/>
      <c r="K68" s="9">
        <f t="shared" si="4"/>
        <v>9.2790548348615443E-2</v>
      </c>
      <c r="L68" s="9">
        <f t="shared" si="1"/>
        <v>-1.8281831693714189E-2</v>
      </c>
    </row>
    <row r="69" spans="2:12" x14ac:dyDescent="0.2">
      <c r="B69" s="53" t="s">
        <v>126</v>
      </c>
      <c r="C69" s="54">
        <v>0.10299261562378546</v>
      </c>
      <c r="D69" s="55">
        <v>0.3039787707152648</v>
      </c>
      <c r="E69" s="56">
        <v>5146</v>
      </c>
      <c r="F69" s="57">
        <v>0</v>
      </c>
      <c r="G69" s="8"/>
      <c r="H69" s="53" t="s">
        <v>126</v>
      </c>
      <c r="I69" s="74">
        <v>4.5393560148179975E-2</v>
      </c>
      <c r="J69" s="77"/>
      <c r="K69" s="9">
        <f t="shared" si="4"/>
        <v>0.13395132350931158</v>
      </c>
      <c r="L69" s="9">
        <f t="shared" si="1"/>
        <v>-1.5380026312810905E-2</v>
      </c>
    </row>
    <row r="70" spans="2:12" x14ac:dyDescent="0.2">
      <c r="B70" s="53" t="s">
        <v>127</v>
      </c>
      <c r="C70" s="54">
        <v>0.34784298484259618</v>
      </c>
      <c r="D70" s="55">
        <v>0.4763321674500593</v>
      </c>
      <c r="E70" s="56">
        <v>5146</v>
      </c>
      <c r="F70" s="57">
        <v>0</v>
      </c>
      <c r="G70" s="8"/>
      <c r="H70" s="53" t="s">
        <v>127</v>
      </c>
      <c r="I70" s="74">
        <v>5.9044594848840892E-2</v>
      </c>
      <c r="J70" s="77"/>
      <c r="K70" s="9">
        <f t="shared" si="4"/>
        <v>8.0839274290320673E-2</v>
      </c>
      <c r="L70" s="9">
        <f t="shared" si="1"/>
        <v>-4.3117491352703811E-2</v>
      </c>
    </row>
    <row r="71" spans="2:12" x14ac:dyDescent="0.2">
      <c r="B71" s="53" t="s">
        <v>128</v>
      </c>
      <c r="C71" s="54">
        <v>2.5068013991449669E-2</v>
      </c>
      <c r="D71" s="55">
        <v>0.15634691820712429</v>
      </c>
      <c r="E71" s="56">
        <v>5146</v>
      </c>
      <c r="F71" s="57">
        <v>0</v>
      </c>
      <c r="G71" s="8"/>
      <c r="H71" s="53" t="s">
        <v>128</v>
      </c>
      <c r="I71" s="74">
        <v>3.1469047044523295E-2</v>
      </c>
      <c r="J71" s="77"/>
      <c r="K71" s="9">
        <f t="shared" si="4"/>
        <v>0.19623143765628498</v>
      </c>
      <c r="L71" s="9">
        <f t="shared" si="1"/>
        <v>-5.0456159971418698E-3</v>
      </c>
    </row>
    <row r="72" spans="2:12" x14ac:dyDescent="0.2">
      <c r="B72" s="53" t="s">
        <v>129</v>
      </c>
      <c r="C72" s="54">
        <v>0.44500582977069569</v>
      </c>
      <c r="D72" s="55">
        <v>0.49701473245856431</v>
      </c>
      <c r="E72" s="56">
        <v>5146</v>
      </c>
      <c r="F72" s="57">
        <v>0</v>
      </c>
      <c r="G72" s="8"/>
      <c r="H72" s="53" t="s">
        <v>129</v>
      </c>
      <c r="I72" s="74">
        <v>6.0937609853031253E-2</v>
      </c>
      <c r="J72" s="77"/>
      <c r="K72" s="9">
        <f t="shared" si="4"/>
        <v>6.8046309309271233E-2</v>
      </c>
      <c r="L72" s="9">
        <f t="shared" ref="L72:L135" si="5">((0-C72)/D72)*I72</f>
        <v>-5.4560941287896056E-2</v>
      </c>
    </row>
    <row r="73" spans="2:12" x14ac:dyDescent="0.2">
      <c r="B73" s="53" t="s">
        <v>130</v>
      </c>
      <c r="C73" s="54">
        <v>0.78740769529731836</v>
      </c>
      <c r="D73" s="55">
        <v>0.40918131984281031</v>
      </c>
      <c r="E73" s="56">
        <v>5146</v>
      </c>
      <c r="F73" s="57">
        <v>0</v>
      </c>
      <c r="G73" s="8"/>
      <c r="H73" s="53" t="s">
        <v>130</v>
      </c>
      <c r="I73" s="74">
        <v>6.2737296882124621E-2</v>
      </c>
      <c r="J73" s="77"/>
      <c r="K73" s="9">
        <f t="shared" si="4"/>
        <v>3.2595492238284271E-2</v>
      </c>
      <c r="L73" s="9">
        <f t="shared" si="5"/>
        <v>-0.12072845936885548</v>
      </c>
    </row>
    <row r="74" spans="2:12" x14ac:dyDescent="0.2">
      <c r="B74" s="53" t="s">
        <v>131</v>
      </c>
      <c r="C74" s="54">
        <v>0.19024485036921882</v>
      </c>
      <c r="D74" s="55">
        <v>0.39253240542379519</v>
      </c>
      <c r="E74" s="56">
        <v>5146</v>
      </c>
      <c r="F74" s="57">
        <v>0</v>
      </c>
      <c r="G74" s="8"/>
      <c r="H74" s="53" t="s">
        <v>131</v>
      </c>
      <c r="I74" s="74">
        <v>1.849100606046078E-2</v>
      </c>
      <c r="J74" s="77"/>
      <c r="K74" s="9">
        <f t="shared" si="4"/>
        <v>3.8145098780179409E-2</v>
      </c>
      <c r="L74" s="9">
        <f t="shared" si="5"/>
        <v>-8.9618554609540782E-3</v>
      </c>
    </row>
    <row r="75" spans="2:12" x14ac:dyDescent="0.2">
      <c r="B75" s="53" t="s">
        <v>132</v>
      </c>
      <c r="C75" s="54">
        <v>0.12980956082394093</v>
      </c>
      <c r="D75" s="55">
        <v>0.33612645515075301</v>
      </c>
      <c r="E75" s="56">
        <v>5146</v>
      </c>
      <c r="F75" s="57">
        <v>0</v>
      </c>
      <c r="G75" s="8"/>
      <c r="H75" s="53" t="s">
        <v>132</v>
      </c>
      <c r="I75" s="74">
        <v>4.3440388360408817E-2</v>
      </c>
      <c r="J75" s="77"/>
      <c r="K75" s="9">
        <f t="shared" si="4"/>
        <v>0.11246187274479405</v>
      </c>
      <c r="L75" s="9">
        <f t="shared" si="5"/>
        <v>-1.6776357970862535E-2</v>
      </c>
    </row>
    <row r="76" spans="2:12" x14ac:dyDescent="0.2">
      <c r="B76" s="53" t="s">
        <v>133</v>
      </c>
      <c r="C76" s="54">
        <v>3.0897784687135638E-2</v>
      </c>
      <c r="D76" s="55">
        <v>0.17305759571692975</v>
      </c>
      <c r="E76" s="56">
        <v>5146</v>
      </c>
      <c r="F76" s="57">
        <v>0</v>
      </c>
      <c r="G76" s="8"/>
      <c r="H76" s="53" t="s">
        <v>133</v>
      </c>
      <c r="I76" s="74">
        <v>-1.5927891751550335E-2</v>
      </c>
      <c r="J76" s="77"/>
      <c r="K76" s="9">
        <f t="shared" si="4"/>
        <v>-8.9194323529948896E-2</v>
      </c>
      <c r="L76" s="9">
        <f t="shared" si="5"/>
        <v>2.8437732988293306E-3</v>
      </c>
    </row>
    <row r="77" spans="2:12" x14ac:dyDescent="0.2">
      <c r="B77" s="53" t="s">
        <v>134</v>
      </c>
      <c r="C77" s="54">
        <v>5.9463661095996892E-2</v>
      </c>
      <c r="D77" s="55">
        <v>0.23651343389529927</v>
      </c>
      <c r="E77" s="56">
        <v>5146</v>
      </c>
      <c r="F77" s="57">
        <v>0</v>
      </c>
      <c r="G77" s="8"/>
      <c r="H77" s="53" t="s">
        <v>134</v>
      </c>
      <c r="I77" s="74">
        <v>4.3502085383198032E-2</v>
      </c>
      <c r="J77" s="77"/>
      <c r="K77" s="9">
        <f t="shared" si="4"/>
        <v>0.17299352280815883</v>
      </c>
      <c r="L77" s="9">
        <f t="shared" si="5"/>
        <v>-1.0937193797375332E-2</v>
      </c>
    </row>
    <row r="78" spans="2:12" x14ac:dyDescent="0.2">
      <c r="B78" s="53" t="s">
        <v>135</v>
      </c>
      <c r="C78" s="54">
        <v>3.1092110376991838E-3</v>
      </c>
      <c r="D78" s="55">
        <v>5.5678957268318834E-2</v>
      </c>
      <c r="E78" s="56">
        <v>5146</v>
      </c>
      <c r="F78" s="57">
        <v>0</v>
      </c>
      <c r="G78" s="8"/>
      <c r="H78" s="53" t="s">
        <v>135</v>
      </c>
      <c r="I78" s="74">
        <v>1.2132561211382338E-3</v>
      </c>
      <c r="J78" s="77"/>
      <c r="K78" s="9">
        <f t="shared" si="4"/>
        <v>2.1722458737621287E-2</v>
      </c>
      <c r="L78" s="9">
        <f t="shared" si="5"/>
        <v>-6.7750358635855869E-5</v>
      </c>
    </row>
    <row r="79" spans="2:12" x14ac:dyDescent="0.2">
      <c r="B79" s="53" t="s">
        <v>136</v>
      </c>
      <c r="C79" s="54">
        <v>0.22794403420132142</v>
      </c>
      <c r="D79" s="55">
        <v>0.41954708512154365</v>
      </c>
      <c r="E79" s="56">
        <v>5146</v>
      </c>
      <c r="F79" s="57">
        <v>0</v>
      </c>
      <c r="G79" s="8"/>
      <c r="H79" s="53" t="s">
        <v>136</v>
      </c>
      <c r="I79" s="74">
        <v>6.030691762118863E-2</v>
      </c>
      <c r="J79" s="77"/>
      <c r="K79" s="9">
        <f t="shared" si="4"/>
        <v>0.11097756885828325</v>
      </c>
      <c r="L79" s="9">
        <f t="shared" si="5"/>
        <v>-3.2765338099865655E-2</v>
      </c>
    </row>
    <row r="80" spans="2:12" x14ac:dyDescent="0.2">
      <c r="B80" s="53" t="s">
        <v>137</v>
      </c>
      <c r="C80" s="54">
        <v>4.7804119704624955E-2</v>
      </c>
      <c r="D80" s="55">
        <v>0.21337228745088338</v>
      </c>
      <c r="E80" s="56">
        <v>5146</v>
      </c>
      <c r="F80" s="57">
        <v>0</v>
      </c>
      <c r="G80" s="8"/>
      <c r="H80" s="53" t="s">
        <v>137</v>
      </c>
      <c r="I80" s="74">
        <v>-3.1701263842903817E-2</v>
      </c>
      <c r="J80" s="77"/>
      <c r="K80" s="9">
        <f t="shared" si="4"/>
        <v>-0.14147016555895656</v>
      </c>
      <c r="L80" s="9">
        <f t="shared" si="5"/>
        <v>7.1023797403068E-3</v>
      </c>
    </row>
    <row r="81" spans="2:12" x14ac:dyDescent="0.2">
      <c r="B81" s="53" t="s">
        <v>138</v>
      </c>
      <c r="C81" s="54">
        <v>3.8865137971239797E-4</v>
      </c>
      <c r="D81" s="55">
        <v>1.9712327109848521E-2</v>
      </c>
      <c r="E81" s="56">
        <v>5146</v>
      </c>
      <c r="F81" s="57">
        <v>0</v>
      </c>
      <c r="G81" s="8"/>
      <c r="H81" s="53" t="s">
        <v>138</v>
      </c>
      <c r="I81" s="74">
        <v>-1.1481652066456995E-3</v>
      </c>
      <c r="J81" s="77"/>
      <c r="K81" s="9">
        <f t="shared" si="4"/>
        <v>-5.8223413413253697E-2</v>
      </c>
      <c r="L81" s="9">
        <f t="shared" si="5"/>
        <v>2.2637408014484327E-5</v>
      </c>
    </row>
    <row r="82" spans="2:12" x14ac:dyDescent="0.2">
      <c r="B82" s="53" t="s">
        <v>139</v>
      </c>
      <c r="C82" s="54">
        <v>0.12242518460940537</v>
      </c>
      <c r="D82" s="55">
        <v>0.32780808510478443</v>
      </c>
      <c r="E82" s="56">
        <v>5146</v>
      </c>
      <c r="F82" s="57">
        <v>0</v>
      </c>
      <c r="G82" s="8"/>
      <c r="H82" s="53" t="s">
        <v>139</v>
      </c>
      <c r="I82" s="74">
        <v>-3.0027531470739927E-3</v>
      </c>
      <c r="J82" s="77"/>
      <c r="K82" s="9">
        <f t="shared" si="4"/>
        <v>-8.0386685333421817E-3</v>
      </c>
      <c r="L82" s="9">
        <f t="shared" si="5"/>
        <v>1.1214263011526957E-3</v>
      </c>
    </row>
    <row r="83" spans="2:12" x14ac:dyDescent="0.2">
      <c r="B83" s="53" t="s">
        <v>140</v>
      </c>
      <c r="C83" s="54">
        <v>1.4963078118927322E-2</v>
      </c>
      <c r="D83" s="55">
        <v>0.12141684055768481</v>
      </c>
      <c r="E83" s="56">
        <v>5146</v>
      </c>
      <c r="F83" s="57">
        <v>0</v>
      </c>
      <c r="G83" s="8"/>
      <c r="H83" s="53" t="s">
        <v>140</v>
      </c>
      <c r="I83" s="74">
        <v>-1.610690458824126E-2</v>
      </c>
      <c r="J83" s="77"/>
      <c r="K83" s="9">
        <f t="shared" si="4"/>
        <v>-0.13067294160973866</v>
      </c>
      <c r="L83" s="9">
        <f t="shared" si="5"/>
        <v>1.9849707050601452E-3</v>
      </c>
    </row>
    <row r="84" spans="2:12" x14ac:dyDescent="0.2">
      <c r="B84" s="53" t="s">
        <v>141</v>
      </c>
      <c r="C84" s="54">
        <v>8.4337349397590355E-2</v>
      </c>
      <c r="D84" s="55">
        <v>0.27792007938795776</v>
      </c>
      <c r="E84" s="56">
        <v>5146</v>
      </c>
      <c r="F84" s="57">
        <v>0</v>
      </c>
      <c r="G84" s="8"/>
      <c r="H84" s="53" t="s">
        <v>141</v>
      </c>
      <c r="I84" s="74">
        <v>-5.9465129840686234E-2</v>
      </c>
      <c r="J84" s="77"/>
      <c r="K84" s="9">
        <f t="shared" ref="K84:K141" si="6">((1-C84)/D84)*I84</f>
        <v>-0.19591962742760541</v>
      </c>
      <c r="L84" s="9">
        <f t="shared" si="5"/>
        <v>1.8045228842016287E-2</v>
      </c>
    </row>
    <row r="85" spans="2:12" x14ac:dyDescent="0.2">
      <c r="B85" s="53" t="s">
        <v>142</v>
      </c>
      <c r="C85" s="54">
        <v>6.4904780411970467E-2</v>
      </c>
      <c r="D85" s="55">
        <v>0.24638170838735998</v>
      </c>
      <c r="E85" s="56">
        <v>5146</v>
      </c>
      <c r="F85" s="57">
        <v>0</v>
      </c>
      <c r="G85" s="8"/>
      <c r="H85" s="53" t="s">
        <v>142</v>
      </c>
      <c r="I85" s="74">
        <v>1.899213351116814E-2</v>
      </c>
      <c r="J85" s="77"/>
      <c r="K85" s="9">
        <f t="shared" si="6"/>
        <v>7.2081054118472265E-2</v>
      </c>
      <c r="L85" s="9">
        <f t="shared" si="5"/>
        <v>-5.0031321852804936E-3</v>
      </c>
    </row>
    <row r="86" spans="2:12" x14ac:dyDescent="0.2">
      <c r="B86" s="53" t="s">
        <v>143</v>
      </c>
      <c r="C86" s="54">
        <v>4.6832491255343958E-2</v>
      </c>
      <c r="D86" s="55">
        <v>0.21130046201858221</v>
      </c>
      <c r="E86" s="56">
        <v>5146</v>
      </c>
      <c r="F86" s="57">
        <v>0</v>
      </c>
      <c r="G86" s="8"/>
      <c r="H86" s="53" t="s">
        <v>143</v>
      </c>
      <c r="I86" s="74">
        <v>-1.3637828308356713E-2</v>
      </c>
      <c r="J86" s="77"/>
      <c r="K86" s="9">
        <f t="shared" si="6"/>
        <v>-6.1519670658460479E-2</v>
      </c>
      <c r="L86" s="9">
        <f t="shared" si="5"/>
        <v>3.0226790272556525E-3</v>
      </c>
    </row>
    <row r="87" spans="2:12" x14ac:dyDescent="0.2">
      <c r="B87" s="53" t="s">
        <v>144</v>
      </c>
      <c r="C87" s="54">
        <v>9.1333074232413519E-2</v>
      </c>
      <c r="D87" s="55">
        <v>0.28811017730788108</v>
      </c>
      <c r="E87" s="56">
        <v>5146</v>
      </c>
      <c r="F87" s="57">
        <v>0</v>
      </c>
      <c r="G87" s="8"/>
      <c r="H87" s="53" t="s">
        <v>144</v>
      </c>
      <c r="I87" s="74">
        <v>4.2216287636724761E-2</v>
      </c>
      <c r="J87" s="77"/>
      <c r="K87" s="9">
        <f t="shared" si="6"/>
        <v>0.13314539827307076</v>
      </c>
      <c r="L87" s="9">
        <f t="shared" si="5"/>
        <v>-1.3382877927361689E-2</v>
      </c>
    </row>
    <row r="88" spans="2:12" x14ac:dyDescent="0.2">
      <c r="B88" s="53" t="s">
        <v>145</v>
      </c>
      <c r="C88" s="54">
        <v>0.51554605518849594</v>
      </c>
      <c r="D88" s="55">
        <v>0.49980682674336685</v>
      </c>
      <c r="E88" s="56">
        <v>5146</v>
      </c>
      <c r="F88" s="57">
        <v>0</v>
      </c>
      <c r="G88" s="8"/>
      <c r="H88" s="53" t="s">
        <v>145</v>
      </c>
      <c r="I88" s="74">
        <v>2.6586652329279183E-2</v>
      </c>
      <c r="J88" s="77"/>
      <c r="K88" s="9">
        <f t="shared" si="6"/>
        <v>2.5769973339849341E-2</v>
      </c>
      <c r="L88" s="9">
        <f t="shared" si="5"/>
        <v>-2.7423882579470642E-2</v>
      </c>
    </row>
    <row r="89" spans="2:12" x14ac:dyDescent="0.2">
      <c r="B89" s="53" t="s">
        <v>146</v>
      </c>
      <c r="C89" s="54">
        <v>7.1900505246793624E-3</v>
      </c>
      <c r="D89" s="55">
        <v>8.4496988900507497E-2</v>
      </c>
      <c r="E89" s="56">
        <v>5146</v>
      </c>
      <c r="F89" s="57">
        <v>0</v>
      </c>
      <c r="G89" s="8"/>
      <c r="H89" s="53" t="s">
        <v>146</v>
      </c>
      <c r="I89" s="74">
        <v>-3.3900619340158458E-3</v>
      </c>
      <c r="J89" s="77"/>
      <c r="K89" s="9">
        <f t="shared" si="6"/>
        <v>-3.9832037345040414E-2</v>
      </c>
      <c r="L89" s="9">
        <f t="shared" si="5"/>
        <v>2.8846846384155317E-4</v>
      </c>
    </row>
    <row r="90" spans="2:12" x14ac:dyDescent="0.2">
      <c r="B90" s="53" t="s">
        <v>147</v>
      </c>
      <c r="C90" s="54">
        <v>4.275165176836378E-3</v>
      </c>
      <c r="D90" s="55">
        <v>6.5251172579911837E-2</v>
      </c>
      <c r="E90" s="56">
        <v>5146</v>
      </c>
      <c r="F90" s="57">
        <v>0</v>
      </c>
      <c r="G90" s="8"/>
      <c r="H90" s="53" t="s">
        <v>147</v>
      </c>
      <c r="I90" s="74">
        <v>-1.0865448911208352E-2</v>
      </c>
      <c r="J90" s="77"/>
      <c r="K90" s="9">
        <f t="shared" si="6"/>
        <v>-0.16580540846438652</v>
      </c>
      <c r="L90" s="9">
        <f t="shared" si="5"/>
        <v>7.1188895125224509E-4</v>
      </c>
    </row>
    <row r="91" spans="2:12" x14ac:dyDescent="0.2">
      <c r="B91" s="53" t="s">
        <v>148</v>
      </c>
      <c r="C91" s="54">
        <v>5.8297706956859702E-4</v>
      </c>
      <c r="D91" s="55">
        <v>2.4140224743947943E-2</v>
      </c>
      <c r="E91" s="56">
        <v>5146</v>
      </c>
      <c r="F91" s="57">
        <v>0</v>
      </c>
      <c r="G91" s="8"/>
      <c r="H91" s="53" t="s">
        <v>148</v>
      </c>
      <c r="I91" s="74">
        <v>-3.5263114252055499E-4</v>
      </c>
      <c r="J91" s="77"/>
      <c r="K91" s="9">
        <f t="shared" si="6"/>
        <v>-1.4599100480156231E-2</v>
      </c>
      <c r="L91" s="9">
        <f t="shared" si="5"/>
        <v>8.5159053938301944E-6</v>
      </c>
    </row>
    <row r="92" spans="2:12" x14ac:dyDescent="0.2">
      <c r="B92" s="53" t="s">
        <v>149</v>
      </c>
      <c r="C92" s="54">
        <v>0.12495141857753594</v>
      </c>
      <c r="D92" s="55">
        <v>0.33069595249125378</v>
      </c>
      <c r="E92" s="56">
        <v>5146</v>
      </c>
      <c r="F92" s="57">
        <v>0</v>
      </c>
      <c r="G92" s="8"/>
      <c r="H92" s="53" t="s">
        <v>149</v>
      </c>
      <c r="I92" s="74">
        <v>-7.1693917794844408E-2</v>
      </c>
      <c r="J92" s="77"/>
      <c r="K92" s="9">
        <f t="shared" si="6"/>
        <v>-0.18970797976324363</v>
      </c>
      <c r="L92" s="9">
        <f t="shared" si="5"/>
        <v>2.7089103039699237E-2</v>
      </c>
    </row>
    <row r="93" spans="2:12" x14ac:dyDescent="0.2">
      <c r="B93" s="53" t="s">
        <v>150</v>
      </c>
      <c r="C93" s="54">
        <v>1.165954139137194E-3</v>
      </c>
      <c r="D93" s="55">
        <v>3.4129474721064451E-2</v>
      </c>
      <c r="E93" s="56">
        <v>5146</v>
      </c>
      <c r="F93" s="57">
        <v>0</v>
      </c>
      <c r="G93" s="8"/>
      <c r="H93" s="53" t="s">
        <v>150</v>
      </c>
      <c r="I93" s="74">
        <v>-1.7672120976890042E-3</v>
      </c>
      <c r="J93" s="77"/>
      <c r="K93" s="9">
        <f t="shared" si="6"/>
        <v>-5.1719272677218563E-2</v>
      </c>
      <c r="L93" s="9">
        <f t="shared" si="5"/>
        <v>6.0372691841111171E-5</v>
      </c>
    </row>
    <row r="94" spans="2:12" x14ac:dyDescent="0.2">
      <c r="B94" s="53" t="s">
        <v>151</v>
      </c>
      <c r="C94" s="54">
        <v>1.9432568985619899E-4</v>
      </c>
      <c r="D94" s="55">
        <v>1.3940074958771795E-2</v>
      </c>
      <c r="E94" s="56">
        <v>5146</v>
      </c>
      <c r="F94" s="57">
        <v>0</v>
      </c>
      <c r="G94" s="8"/>
      <c r="H94" s="53" t="s">
        <v>151</v>
      </c>
      <c r="I94" s="74">
        <v>-3.2318532626833983E-3</v>
      </c>
      <c r="J94" s="77"/>
      <c r="K94" s="9">
        <f t="shared" si="6"/>
        <v>-0.23179396381476158</v>
      </c>
      <c r="L94" s="9">
        <f t="shared" si="5"/>
        <v>4.5052276737562988E-5</v>
      </c>
    </row>
    <row r="95" spans="2:12" x14ac:dyDescent="0.2">
      <c r="B95" s="53" t="s">
        <v>152</v>
      </c>
      <c r="C95" s="54">
        <v>1.7294986397201711E-2</v>
      </c>
      <c r="D95" s="55">
        <v>0.13038087750427077</v>
      </c>
      <c r="E95" s="56">
        <v>5146</v>
      </c>
      <c r="F95" s="57">
        <v>0</v>
      </c>
      <c r="G95" s="8"/>
      <c r="H95" s="53" t="s">
        <v>152</v>
      </c>
      <c r="I95" s="74">
        <v>-1.457627212537012E-2</v>
      </c>
      <c r="J95" s="77"/>
      <c r="K95" s="9">
        <f t="shared" si="6"/>
        <v>-0.10986408414662441</v>
      </c>
      <c r="L95" s="9">
        <f t="shared" si="5"/>
        <v>1.9335383605002122E-3</v>
      </c>
    </row>
    <row r="96" spans="2:12" x14ac:dyDescent="0.2">
      <c r="B96" s="53" t="s">
        <v>153</v>
      </c>
      <c r="C96" s="54">
        <v>1.0104935872522347E-2</v>
      </c>
      <c r="D96" s="55">
        <v>0.10002384879332712</v>
      </c>
      <c r="E96" s="56">
        <v>5146</v>
      </c>
      <c r="F96" s="57">
        <v>0</v>
      </c>
      <c r="G96" s="8"/>
      <c r="H96" s="53" t="s">
        <v>153</v>
      </c>
      <c r="I96" s="74">
        <v>-5.5741995636880625E-3</v>
      </c>
      <c r="J96" s="77"/>
      <c r="K96" s="9">
        <f t="shared" si="6"/>
        <v>-5.5165570022781059E-2</v>
      </c>
      <c r="L96" s="9">
        <f t="shared" si="5"/>
        <v>5.6313499041708186E-4</v>
      </c>
    </row>
    <row r="97" spans="2:12" x14ac:dyDescent="0.2">
      <c r="B97" s="53" t="s">
        <v>154</v>
      </c>
      <c r="C97" s="54">
        <v>3.8865137971239797E-4</v>
      </c>
      <c r="D97" s="55">
        <v>1.9712327109847522E-2</v>
      </c>
      <c r="E97" s="56">
        <v>5146</v>
      </c>
      <c r="F97" s="57">
        <v>0</v>
      </c>
      <c r="G97" s="8"/>
      <c r="H97" s="53" t="s">
        <v>154</v>
      </c>
      <c r="I97" s="74">
        <v>-4.2108534778193896E-3</v>
      </c>
      <c r="J97" s="77"/>
      <c r="K97" s="9">
        <f t="shared" si="6"/>
        <v>-0.21353221770060346</v>
      </c>
      <c r="L97" s="9">
        <f t="shared" si="5"/>
        <v>8.3021857581883155E-5</v>
      </c>
    </row>
    <row r="98" spans="2:12" x14ac:dyDescent="0.2">
      <c r="B98" s="53" t="s">
        <v>155</v>
      </c>
      <c r="C98" s="54">
        <v>0.81111542945977455</v>
      </c>
      <c r="D98" s="55">
        <v>0.39145493665487235</v>
      </c>
      <c r="E98" s="56">
        <v>5146</v>
      </c>
      <c r="F98" s="57">
        <v>0</v>
      </c>
      <c r="G98" s="8"/>
      <c r="H98" s="53" t="s">
        <v>155</v>
      </c>
      <c r="I98" s="74">
        <v>6.721145707272759E-2</v>
      </c>
      <c r="J98" s="77"/>
      <c r="K98" s="9">
        <f t="shared" si="6"/>
        <v>3.2430826682249059E-2</v>
      </c>
      <c r="L98" s="9">
        <f t="shared" si="5"/>
        <v>-0.13926571046471969</v>
      </c>
    </row>
    <row r="99" spans="2:12" x14ac:dyDescent="0.2">
      <c r="B99" s="53" t="s">
        <v>156</v>
      </c>
      <c r="C99" s="54">
        <v>3.6921881072677809E-3</v>
      </c>
      <c r="D99" s="55">
        <v>6.0656993257914536E-2</v>
      </c>
      <c r="E99" s="56">
        <v>5146</v>
      </c>
      <c r="F99" s="57">
        <v>0</v>
      </c>
      <c r="G99" s="8"/>
      <c r="H99" s="53" t="s">
        <v>156</v>
      </c>
      <c r="I99" s="74">
        <v>-1.1406720390938782E-2</v>
      </c>
      <c r="J99" s="77"/>
      <c r="K99" s="9">
        <f t="shared" si="6"/>
        <v>-0.18735852245834117</v>
      </c>
      <c r="L99" s="9">
        <f t="shared" si="5"/>
        <v>6.943264924338759E-4</v>
      </c>
    </row>
    <row r="100" spans="2:12" x14ac:dyDescent="0.2">
      <c r="B100" s="53" t="s">
        <v>157</v>
      </c>
      <c r="C100" s="54">
        <v>1.9432568985619899E-4</v>
      </c>
      <c r="D100" s="55">
        <v>1.3940074958771611E-2</v>
      </c>
      <c r="E100" s="56">
        <v>5146</v>
      </c>
      <c r="F100" s="57">
        <v>0</v>
      </c>
      <c r="G100" s="8"/>
      <c r="H100" s="53" t="s">
        <v>157</v>
      </c>
      <c r="I100" s="74">
        <v>9.7037252397202836E-4</v>
      </c>
      <c r="J100" s="77"/>
      <c r="K100" s="9">
        <f t="shared" si="6"/>
        <v>6.9596753140227147E-2</v>
      </c>
      <c r="L100" s="9">
        <f t="shared" si="5"/>
        <v>-1.3527065722104402E-5</v>
      </c>
    </row>
    <row r="101" spans="2:12" x14ac:dyDescent="0.2">
      <c r="B101" s="53" t="s">
        <v>158</v>
      </c>
      <c r="C101" s="54">
        <v>1.3991449669646328E-2</v>
      </c>
      <c r="D101" s="55">
        <v>0.11746646493204223</v>
      </c>
      <c r="E101" s="56">
        <v>5146</v>
      </c>
      <c r="F101" s="57">
        <v>0</v>
      </c>
      <c r="G101" s="8"/>
      <c r="H101" s="53" t="s">
        <v>158</v>
      </c>
      <c r="I101" s="74">
        <v>-2.1769064206502078E-5</v>
      </c>
      <c r="J101" s="77"/>
      <c r="K101" s="9">
        <f t="shared" si="6"/>
        <v>-1.8272860643860642E-4</v>
      </c>
      <c r="L101" s="9">
        <f t="shared" si="5"/>
        <v>2.5929167645998544E-6</v>
      </c>
    </row>
    <row r="102" spans="2:12" x14ac:dyDescent="0.2">
      <c r="B102" s="53" t="s">
        <v>159</v>
      </c>
      <c r="C102" s="54">
        <v>1.2825495530509134E-2</v>
      </c>
      <c r="D102" s="55">
        <v>0.11253205334968208</v>
      </c>
      <c r="E102" s="56">
        <v>5146</v>
      </c>
      <c r="F102" s="57">
        <v>0</v>
      </c>
      <c r="G102" s="8"/>
      <c r="H102" s="53" t="s">
        <v>159</v>
      </c>
      <c r="I102" s="74">
        <v>1.0307263499659639E-2</v>
      </c>
      <c r="J102" s="77"/>
      <c r="K102" s="9">
        <f t="shared" si="6"/>
        <v>9.0419284415747495E-2</v>
      </c>
      <c r="L102" s="9">
        <f t="shared" si="5"/>
        <v>-1.174738734535302E-3</v>
      </c>
    </row>
    <row r="103" spans="2:12" x14ac:dyDescent="0.2">
      <c r="B103" s="53" t="s">
        <v>160</v>
      </c>
      <c r="C103" s="54">
        <v>1.9432568985619899E-4</v>
      </c>
      <c r="D103" s="55">
        <v>1.3940074958771377E-2</v>
      </c>
      <c r="E103" s="56">
        <v>5146</v>
      </c>
      <c r="F103" s="57">
        <v>0</v>
      </c>
      <c r="G103" s="8"/>
      <c r="H103" s="53" t="s">
        <v>160</v>
      </c>
      <c r="I103" s="74">
        <v>-1.1450861054264441E-3</v>
      </c>
      <c r="J103" s="77"/>
      <c r="K103" s="9">
        <f t="shared" si="6"/>
        <v>-8.2127505710339888E-2</v>
      </c>
      <c r="L103" s="9">
        <f t="shared" si="5"/>
        <v>1.5962586143895021E-5</v>
      </c>
    </row>
    <row r="104" spans="2:12" x14ac:dyDescent="0.2">
      <c r="B104" s="53" t="s">
        <v>161</v>
      </c>
      <c r="C104" s="54">
        <v>3.3035367275553828E-3</v>
      </c>
      <c r="D104" s="55">
        <v>5.7386961396426815E-2</v>
      </c>
      <c r="E104" s="56">
        <v>5146</v>
      </c>
      <c r="F104" s="57">
        <v>0</v>
      </c>
      <c r="G104" s="8"/>
      <c r="H104" s="53" t="s">
        <v>161</v>
      </c>
      <c r="I104" s="74">
        <v>-7.1352634530987254E-3</v>
      </c>
      <c r="J104" s="77"/>
      <c r="K104" s="9">
        <f t="shared" si="6"/>
        <v>-0.1239252205582615</v>
      </c>
      <c r="L104" s="9">
        <f t="shared" si="5"/>
        <v>4.1074844014241476E-4</v>
      </c>
    </row>
    <row r="105" spans="2:12" x14ac:dyDescent="0.2">
      <c r="B105" s="53" t="s">
        <v>162</v>
      </c>
      <c r="C105" s="54">
        <v>1.165954139137194E-3</v>
      </c>
      <c r="D105" s="55">
        <v>3.4129474721064104E-2</v>
      </c>
      <c r="E105" s="56">
        <v>5146</v>
      </c>
      <c r="F105" s="57">
        <v>0</v>
      </c>
      <c r="G105" s="8"/>
      <c r="H105" s="53" t="s">
        <v>162</v>
      </c>
      <c r="I105" s="74">
        <v>-5.6879341148197687E-3</v>
      </c>
      <c r="J105" s="77"/>
      <c r="K105" s="9">
        <f t="shared" si="6"/>
        <v>-0.16646321957568999</v>
      </c>
      <c r="L105" s="9">
        <f t="shared" si="5"/>
        <v>1.9431504230625293E-4</v>
      </c>
    </row>
    <row r="106" spans="2:12" x14ac:dyDescent="0.2">
      <c r="B106" s="53" t="s">
        <v>163</v>
      </c>
      <c r="C106" s="54">
        <v>0.10901671200932764</v>
      </c>
      <c r="D106" s="55">
        <v>0.3116904673500237</v>
      </c>
      <c r="E106" s="56">
        <v>5146</v>
      </c>
      <c r="F106" s="57">
        <v>0</v>
      </c>
      <c r="G106" s="8"/>
      <c r="H106" s="53" t="s">
        <v>163</v>
      </c>
      <c r="I106" s="74">
        <v>-3.8412195415288786E-2</v>
      </c>
      <c r="J106" s="77"/>
      <c r="K106" s="9">
        <f t="shared" si="6"/>
        <v>-0.10980324313743126</v>
      </c>
      <c r="L106" s="9">
        <f t="shared" si="5"/>
        <v>1.3435031494023759E-2</v>
      </c>
    </row>
    <row r="107" spans="2:12" x14ac:dyDescent="0.2">
      <c r="B107" s="53" t="s">
        <v>164</v>
      </c>
      <c r="C107" s="54">
        <v>0.10085503303536728</v>
      </c>
      <c r="D107" s="55">
        <v>0.30116593576600226</v>
      </c>
      <c r="E107" s="56">
        <v>5146</v>
      </c>
      <c r="F107" s="57">
        <v>0</v>
      </c>
      <c r="G107" s="8"/>
      <c r="H107" s="53" t="s">
        <v>164</v>
      </c>
      <c r="I107" s="74">
        <v>-4.3250449602265553E-2</v>
      </c>
      <c r="J107" s="77"/>
      <c r="K107" s="9">
        <f t="shared" si="6"/>
        <v>-0.12912623726824743</v>
      </c>
      <c r="L107" s="9">
        <f t="shared" si="5"/>
        <v>1.4483794497994472E-2</v>
      </c>
    </row>
    <row r="108" spans="2:12" x14ac:dyDescent="0.2">
      <c r="B108" s="53" t="s">
        <v>165</v>
      </c>
      <c r="C108" s="54">
        <v>1.5157403808783521E-2</v>
      </c>
      <c r="D108" s="55">
        <v>0.12219066375793716</v>
      </c>
      <c r="E108" s="56">
        <v>5146</v>
      </c>
      <c r="F108" s="57">
        <v>0</v>
      </c>
      <c r="G108" s="8"/>
      <c r="H108" s="53" t="s">
        <v>165</v>
      </c>
      <c r="I108" s="74">
        <v>-1.8457291224178288E-2</v>
      </c>
      <c r="J108" s="77"/>
      <c r="K108" s="9">
        <f t="shared" si="6"/>
        <v>-0.14876362930548645</v>
      </c>
      <c r="L108" s="9">
        <f t="shared" si="5"/>
        <v>2.2895744052541323E-3</v>
      </c>
    </row>
    <row r="109" spans="2:12" x14ac:dyDescent="0.2">
      <c r="B109" s="53" t="s">
        <v>166</v>
      </c>
      <c r="C109" s="54">
        <v>1.7489312087057909E-3</v>
      </c>
      <c r="D109" s="55">
        <v>4.1787698933325478E-2</v>
      </c>
      <c r="E109" s="56">
        <v>5146</v>
      </c>
      <c r="F109" s="57">
        <v>0</v>
      </c>
      <c r="G109" s="8"/>
      <c r="H109" s="53" t="s">
        <v>166</v>
      </c>
      <c r="I109" s="74">
        <v>-4.4234473332754563E-3</v>
      </c>
      <c r="J109" s="77"/>
      <c r="K109" s="9">
        <f t="shared" si="6"/>
        <v>-0.10567011682623943</v>
      </c>
      <c r="L109" s="9">
        <f t="shared" si="5"/>
        <v>1.8513355099010218E-4</v>
      </c>
    </row>
    <row r="110" spans="2:12" x14ac:dyDescent="0.2">
      <c r="B110" s="53" t="s">
        <v>167</v>
      </c>
      <c r="C110" s="54">
        <v>6.9957248348231638E-3</v>
      </c>
      <c r="D110" s="55">
        <v>8.3355472945457559E-2</v>
      </c>
      <c r="E110" s="56">
        <v>5146</v>
      </c>
      <c r="F110" s="57">
        <v>0</v>
      </c>
      <c r="G110" s="8"/>
      <c r="H110" s="53" t="s">
        <v>167</v>
      </c>
      <c r="I110" s="74">
        <v>-1.7013577671035982E-2</v>
      </c>
      <c r="J110" s="77"/>
      <c r="K110" s="9">
        <f t="shared" si="6"/>
        <v>-0.20268081706222493</v>
      </c>
      <c r="L110" s="9">
        <f t="shared" si="5"/>
        <v>1.4278883393816239E-3</v>
      </c>
    </row>
    <row r="111" spans="2:12" x14ac:dyDescent="0.2">
      <c r="B111" s="53" t="s">
        <v>168</v>
      </c>
      <c r="C111" s="54">
        <v>3.4978624174115819E-3</v>
      </c>
      <c r="D111" s="55">
        <v>5.9044939279473498E-2</v>
      </c>
      <c r="E111" s="56">
        <v>5146</v>
      </c>
      <c r="F111" s="57">
        <v>0</v>
      </c>
      <c r="G111" s="8"/>
      <c r="H111" s="53" t="s">
        <v>168</v>
      </c>
      <c r="I111" s="74">
        <v>7.7996213645807741E-4</v>
      </c>
      <c r="J111" s="77"/>
      <c r="K111" s="9">
        <f t="shared" si="6"/>
        <v>1.3163430188913004E-2</v>
      </c>
      <c r="L111" s="9">
        <f t="shared" si="5"/>
        <v>-4.6205488182611945E-5</v>
      </c>
    </row>
    <row r="112" spans="2:12" x14ac:dyDescent="0.2">
      <c r="B112" s="53" t="s">
        <v>169</v>
      </c>
      <c r="C112" s="54">
        <v>1.9432568985619899E-4</v>
      </c>
      <c r="D112" s="55">
        <v>1.3940074958771484E-2</v>
      </c>
      <c r="E112" s="56">
        <v>5146</v>
      </c>
      <c r="F112" s="57">
        <v>0</v>
      </c>
      <c r="G112" s="8"/>
      <c r="H112" s="53" t="s">
        <v>169</v>
      </c>
      <c r="I112" s="74">
        <v>-4.1771843278511821E-4</v>
      </c>
      <c r="J112" s="77"/>
      <c r="K112" s="9">
        <f t="shared" si="6"/>
        <v>-2.9959470131809624E-2</v>
      </c>
      <c r="L112" s="9">
        <f t="shared" si="5"/>
        <v>5.8230262646860302E-6</v>
      </c>
    </row>
    <row r="113" spans="2:13" x14ac:dyDescent="0.2">
      <c r="B113" s="53" t="s">
        <v>170</v>
      </c>
      <c r="C113" s="54">
        <v>2.2930431403031481E-2</v>
      </c>
      <c r="D113" s="55">
        <v>0.14969629708000234</v>
      </c>
      <c r="E113" s="56">
        <v>5146</v>
      </c>
      <c r="F113" s="57">
        <v>0</v>
      </c>
      <c r="G113" s="8"/>
      <c r="H113" s="53" t="s">
        <v>170</v>
      </c>
      <c r="I113" s="74">
        <v>-9.1451898598594473E-3</v>
      </c>
      <c r="J113" s="77"/>
      <c r="K113" s="9">
        <f t="shared" si="6"/>
        <v>-5.9690766474569779E-2</v>
      </c>
      <c r="L113" s="9">
        <f t="shared" si="5"/>
        <v>1.4008572879871187E-3</v>
      </c>
    </row>
    <row r="114" spans="2:13" x14ac:dyDescent="0.2">
      <c r="B114" s="53" t="s">
        <v>171</v>
      </c>
      <c r="C114" s="54">
        <v>0.41469102215312864</v>
      </c>
      <c r="D114" s="55">
        <v>0.49271650536580197</v>
      </c>
      <c r="E114" s="56">
        <v>5146</v>
      </c>
      <c r="F114" s="57">
        <v>0</v>
      </c>
      <c r="G114" s="8"/>
      <c r="H114" s="53" t="s">
        <v>171</v>
      </c>
      <c r="I114" s="74">
        <v>6.246606055936569E-2</v>
      </c>
      <c r="J114" s="77"/>
      <c r="K114" s="9">
        <f t="shared" si="6"/>
        <v>7.4204833119967895E-2</v>
      </c>
      <c r="L114" s="9">
        <f t="shared" si="5"/>
        <v>-5.2574074992699692E-2</v>
      </c>
    </row>
    <row r="115" spans="2:13" x14ac:dyDescent="0.2">
      <c r="B115" s="53" t="s">
        <v>172</v>
      </c>
      <c r="C115" s="54">
        <v>8.3560046638165558E-3</v>
      </c>
      <c r="D115" s="55">
        <v>9.1037313124049835E-2</v>
      </c>
      <c r="E115" s="56">
        <v>5146</v>
      </c>
      <c r="F115" s="57">
        <v>0</v>
      </c>
      <c r="G115" s="8"/>
      <c r="H115" s="53" t="s">
        <v>172</v>
      </c>
      <c r="I115" s="74">
        <v>5.2240283727459291E-3</v>
      </c>
      <c r="J115" s="77"/>
      <c r="K115" s="9">
        <f t="shared" si="6"/>
        <v>5.6903880283026773E-2</v>
      </c>
      <c r="L115" s="9">
        <f t="shared" si="5"/>
        <v>-4.7949575782287892E-4</v>
      </c>
    </row>
    <row r="116" spans="2:13" x14ac:dyDescent="0.2">
      <c r="B116" s="53" t="s">
        <v>173</v>
      </c>
      <c r="C116" s="54">
        <v>0.12009327633113097</v>
      </c>
      <c r="D116" s="55">
        <v>0.32510216835520644</v>
      </c>
      <c r="E116" s="56">
        <v>5146</v>
      </c>
      <c r="F116" s="57">
        <v>0</v>
      </c>
      <c r="G116" s="8"/>
      <c r="H116" s="53" t="s">
        <v>173</v>
      </c>
      <c r="I116" s="74">
        <v>7.5304434041036285E-3</v>
      </c>
      <c r="J116" s="77"/>
      <c r="K116" s="9">
        <f t="shared" si="6"/>
        <v>2.0381555180028849E-2</v>
      </c>
      <c r="L116" s="9">
        <f t="shared" si="5"/>
        <v>-2.7817581937406863E-3</v>
      </c>
    </row>
    <row r="117" spans="2:13" x14ac:dyDescent="0.2">
      <c r="B117" s="53" t="s">
        <v>174</v>
      </c>
      <c r="C117" s="54">
        <v>1.3602798289933929E-3</v>
      </c>
      <c r="D117" s="55">
        <v>3.6860459802223577E-2</v>
      </c>
      <c r="E117" s="56">
        <v>5146</v>
      </c>
      <c r="F117" s="57">
        <v>0</v>
      </c>
      <c r="G117" s="8"/>
      <c r="H117" s="53" t="s">
        <v>174</v>
      </c>
      <c r="I117" s="74">
        <v>8.9847242443392441E-4</v>
      </c>
      <c r="J117" s="77"/>
      <c r="K117" s="9">
        <f t="shared" si="6"/>
        <v>2.4341808412925287E-2</v>
      </c>
      <c r="L117" s="9">
        <f t="shared" si="5"/>
        <v>-3.3156773475477134E-5</v>
      </c>
    </row>
    <row r="118" spans="2:13" x14ac:dyDescent="0.2">
      <c r="B118" s="53" t="s">
        <v>175</v>
      </c>
      <c r="C118" s="54">
        <v>5.8297706956859695E-3</v>
      </c>
      <c r="D118" s="55">
        <v>7.6137447803573219E-2</v>
      </c>
      <c r="E118" s="56">
        <v>5146</v>
      </c>
      <c r="F118" s="57">
        <v>0</v>
      </c>
      <c r="G118" s="8"/>
      <c r="H118" s="53" t="s">
        <v>175</v>
      </c>
      <c r="I118" s="74">
        <v>-7.6834866442146146E-3</v>
      </c>
      <c r="J118" s="77"/>
      <c r="K118" s="9">
        <f t="shared" si="6"/>
        <v>-0.10032768235996722</v>
      </c>
      <c r="L118" s="9">
        <f t="shared" si="5"/>
        <v>5.8831713659089461E-4</v>
      </c>
    </row>
    <row r="119" spans="2:13" x14ac:dyDescent="0.2">
      <c r="B119" s="53" t="s">
        <v>176</v>
      </c>
      <c r="C119" s="54">
        <v>9.6191216478818495E-2</v>
      </c>
      <c r="D119" s="55">
        <v>0.29488194928181449</v>
      </c>
      <c r="E119" s="56">
        <v>5146</v>
      </c>
      <c r="F119" s="57">
        <v>0</v>
      </c>
      <c r="G119" s="8"/>
      <c r="H119" s="53" t="s">
        <v>176</v>
      </c>
      <c r="I119" s="74">
        <v>-1.1622706225335367E-2</v>
      </c>
      <c r="J119" s="77"/>
      <c r="K119" s="9">
        <f t="shared" ref="K119" si="7">((1-C119)/D119)*I119</f>
        <v>-3.5623421509280738E-2</v>
      </c>
      <c r="L119" s="9">
        <f t="shared" ref="L119" si="8">((0-C119)/D119)*I119</f>
        <v>3.7913553315618064E-3</v>
      </c>
    </row>
    <row r="120" spans="2:13" x14ac:dyDescent="0.2">
      <c r="B120" s="53" t="s">
        <v>177</v>
      </c>
      <c r="C120" s="54">
        <v>9.036144578313253E-2</v>
      </c>
      <c r="D120" s="55">
        <v>0.28672675293315725</v>
      </c>
      <c r="E120" s="56">
        <v>5146</v>
      </c>
      <c r="F120" s="57">
        <v>0</v>
      </c>
      <c r="G120" s="8"/>
      <c r="H120" s="53" t="s">
        <v>177</v>
      </c>
      <c r="I120" s="74">
        <v>2.1691462491996477E-3</v>
      </c>
      <c r="J120" s="77"/>
      <c r="K120" s="9">
        <f t="shared" si="6"/>
        <v>6.8816008196727063E-3</v>
      </c>
      <c r="L120" s="9">
        <f t="shared" si="5"/>
        <v>-6.8360273043106346E-4</v>
      </c>
    </row>
    <row r="121" spans="2:13" x14ac:dyDescent="0.2">
      <c r="B121" s="53" t="s">
        <v>178</v>
      </c>
      <c r="C121" s="54">
        <v>1.5546055188495919E-3</v>
      </c>
      <c r="D121" s="55">
        <v>3.9401654905600547E-2</v>
      </c>
      <c r="E121" s="56">
        <v>5146</v>
      </c>
      <c r="F121" s="57">
        <v>0</v>
      </c>
      <c r="G121" s="8"/>
      <c r="H121" s="53" t="s">
        <v>178</v>
      </c>
      <c r="I121" s="74">
        <v>8.8719161791284964E-4</v>
      </c>
      <c r="J121" s="77"/>
      <c r="K121" s="9">
        <f t="shared" si="6"/>
        <v>2.2481603553191263E-2</v>
      </c>
      <c r="L121" s="9">
        <f t="shared" si="5"/>
        <v>-3.5004443056739997E-5</v>
      </c>
    </row>
    <row r="122" spans="2:13" x14ac:dyDescent="0.2">
      <c r="B122" s="53" t="s">
        <v>179</v>
      </c>
      <c r="C122" s="54">
        <v>1.5546055188495919E-3</v>
      </c>
      <c r="D122" s="55">
        <v>3.9401654905598375E-2</v>
      </c>
      <c r="E122" s="56">
        <v>5146</v>
      </c>
      <c r="F122" s="57">
        <v>0</v>
      </c>
      <c r="G122" s="4"/>
      <c r="H122" s="53" t="s">
        <v>179</v>
      </c>
      <c r="I122" s="74">
        <v>2.902448890121913E-3</v>
      </c>
      <c r="J122" s="77"/>
      <c r="K122" s="9">
        <f t="shared" si="6"/>
        <v>7.3548604341676982E-2</v>
      </c>
      <c r="L122" s="9">
        <f t="shared" si="5"/>
        <v>-1.1451709512133433E-4</v>
      </c>
    </row>
    <row r="123" spans="2:13" x14ac:dyDescent="0.2">
      <c r="B123" s="53" t="s">
        <v>180</v>
      </c>
      <c r="C123" s="54">
        <v>0.33870967741935482</v>
      </c>
      <c r="D123" s="55">
        <v>0.47331698303070296</v>
      </c>
      <c r="E123" s="56">
        <v>5146</v>
      </c>
      <c r="F123" s="57">
        <v>0</v>
      </c>
      <c r="G123" s="4"/>
      <c r="H123" s="53" t="s">
        <v>180</v>
      </c>
      <c r="I123" s="74">
        <v>-1.3007284211640258E-2</v>
      </c>
      <c r="J123" s="77"/>
      <c r="K123" s="9">
        <f t="shared" si="6"/>
        <v>-1.8173003464056467E-2</v>
      </c>
      <c r="L123" s="9">
        <f t="shared" si="5"/>
        <v>9.3081237254923344E-3</v>
      </c>
    </row>
    <row r="124" spans="2:13" x14ac:dyDescent="0.2">
      <c r="B124" s="53" t="s">
        <v>47</v>
      </c>
      <c r="C124" s="54">
        <v>0.44850369218810726</v>
      </c>
      <c r="D124" s="55">
        <v>0.49738939043778396</v>
      </c>
      <c r="E124" s="56">
        <v>5146</v>
      </c>
      <c r="F124" s="57">
        <v>0</v>
      </c>
      <c r="G124" s="4"/>
      <c r="H124" s="53" t="s">
        <v>47</v>
      </c>
      <c r="I124" s="74">
        <v>-1.4383168682439241E-2</v>
      </c>
      <c r="J124" s="77"/>
      <c r="K124" s="9">
        <f t="shared" si="6"/>
        <v>-1.5947795782333029E-2</v>
      </c>
      <c r="L124" s="9">
        <f t="shared" si="5"/>
        <v>1.296952525215808E-2</v>
      </c>
    </row>
    <row r="125" spans="2:13" x14ac:dyDescent="0.2">
      <c r="B125" s="53" t="s">
        <v>48</v>
      </c>
      <c r="C125" s="58">
        <v>2.7351340847260008</v>
      </c>
      <c r="D125" s="59">
        <v>1.6641178425442</v>
      </c>
      <c r="E125" s="56">
        <v>5146</v>
      </c>
      <c r="F125" s="57">
        <v>0</v>
      </c>
      <c r="G125" s="4"/>
      <c r="H125" s="53" t="s">
        <v>48</v>
      </c>
      <c r="I125" s="74">
        <v>-3.8490482825755928E-2</v>
      </c>
      <c r="J125" s="77"/>
      <c r="K125" s="9"/>
      <c r="L125" s="9"/>
      <c r="M125" s="2" t="str">
        <f>"((memsleep-"&amp;C125&amp;")/"&amp;D125&amp;")*("&amp;I125&amp;")"</f>
        <v>((memsleep-2.735134084726)/1.6641178425442)*(-0.0384904828257559)</v>
      </c>
    </row>
    <row r="126" spans="2:13" x14ac:dyDescent="0.2">
      <c r="B126" s="53" t="s">
        <v>184</v>
      </c>
      <c r="C126" s="60">
        <v>1.1076564321803343E-2</v>
      </c>
      <c r="D126" s="61">
        <v>0.10467092756579272</v>
      </c>
      <c r="E126" s="56">
        <v>5146</v>
      </c>
      <c r="F126" s="57">
        <v>0</v>
      </c>
      <c r="G126" s="4"/>
      <c r="H126" s="53" t="s">
        <v>184</v>
      </c>
      <c r="I126" s="74">
        <v>-9.5890408817372284E-3</v>
      </c>
      <c r="J126" s="77"/>
      <c r="K126" s="9">
        <f t="shared" si="6"/>
        <v>-9.0596572268509507E-2</v>
      </c>
      <c r="L126" s="9">
        <f t="shared" si="5"/>
        <v>1.0147385771870786E-3</v>
      </c>
    </row>
    <row r="127" spans="2:13" x14ac:dyDescent="0.2">
      <c r="B127" s="53" t="s">
        <v>185</v>
      </c>
      <c r="C127" s="60">
        <v>1.5546055188495919E-3</v>
      </c>
      <c r="D127" s="61">
        <v>3.9401654905599742E-2</v>
      </c>
      <c r="E127" s="56">
        <v>5146</v>
      </c>
      <c r="F127" s="57">
        <v>0</v>
      </c>
      <c r="G127" s="4"/>
      <c r="H127" s="53" t="s">
        <v>185</v>
      </c>
      <c r="I127" s="74">
        <v>-1.1002762399032393E-3</v>
      </c>
      <c r="J127" s="77"/>
      <c r="K127" s="9">
        <f t="shared" si="6"/>
        <v>-2.7881208213726551E-2</v>
      </c>
      <c r="L127" s="9">
        <f t="shared" si="5"/>
        <v>4.3411768335891866E-5</v>
      </c>
    </row>
    <row r="128" spans="2:13" x14ac:dyDescent="0.2">
      <c r="B128" s="53" t="s">
        <v>186</v>
      </c>
      <c r="C128" s="60">
        <v>3.8865137971239797E-4</v>
      </c>
      <c r="D128" s="61">
        <v>1.9712327109847213E-2</v>
      </c>
      <c r="E128" s="56">
        <v>5146</v>
      </c>
      <c r="F128" s="57">
        <v>0</v>
      </c>
      <c r="G128" s="4"/>
      <c r="H128" s="53" t="s">
        <v>186</v>
      </c>
      <c r="I128" s="74">
        <v>-3.3193913918461829E-5</v>
      </c>
      <c r="J128" s="77"/>
      <c r="K128" s="9">
        <f t="shared" si="6"/>
        <v>-1.683262096510357E-3</v>
      </c>
      <c r="L128" s="9">
        <f t="shared" si="5"/>
        <v>6.5445649164477331E-7</v>
      </c>
    </row>
    <row r="129" spans="2:12" x14ac:dyDescent="0.2">
      <c r="B129" s="53" t="s">
        <v>187</v>
      </c>
      <c r="C129" s="60">
        <v>5.596579867858531E-2</v>
      </c>
      <c r="D129" s="61">
        <v>0.22987800456674939</v>
      </c>
      <c r="E129" s="56">
        <v>5146</v>
      </c>
      <c r="F129" s="57">
        <v>0</v>
      </c>
      <c r="G129" s="4"/>
      <c r="H129" s="53" t="s">
        <v>187</v>
      </c>
      <c r="I129" s="74">
        <v>-2.7073477858054921E-2</v>
      </c>
      <c r="J129" s="77"/>
      <c r="K129" s="9">
        <f t="shared" si="6"/>
        <v>-0.11118196843100121</v>
      </c>
      <c r="L129" s="9">
        <f t="shared" si="5"/>
        <v>6.5912735504586968E-3</v>
      </c>
    </row>
    <row r="130" spans="2:12" x14ac:dyDescent="0.2">
      <c r="B130" s="53" t="s">
        <v>188</v>
      </c>
      <c r="C130" s="60">
        <v>1.0493587252234746E-2</v>
      </c>
      <c r="D130" s="61">
        <v>0.10190922453993682</v>
      </c>
      <c r="E130" s="56">
        <v>5146</v>
      </c>
      <c r="F130" s="57">
        <v>0</v>
      </c>
      <c r="G130" s="4"/>
      <c r="H130" s="53" t="s">
        <v>188</v>
      </c>
      <c r="I130" s="74">
        <v>-9.0384510423979752E-3</v>
      </c>
      <c r="J130" s="77"/>
      <c r="K130" s="9">
        <f t="shared" si="6"/>
        <v>-8.7760507531431997E-2</v>
      </c>
      <c r="L130" s="9">
        <f t="shared" si="5"/>
        <v>9.3068880728541391E-4</v>
      </c>
    </row>
    <row r="131" spans="2:12" x14ac:dyDescent="0.2">
      <c r="B131" s="53" t="s">
        <v>189</v>
      </c>
      <c r="C131" s="60">
        <v>6.9957248348231638E-3</v>
      </c>
      <c r="D131" s="61">
        <v>8.3355472945455519E-2</v>
      </c>
      <c r="E131" s="56">
        <v>5146</v>
      </c>
      <c r="F131" s="57">
        <v>0</v>
      </c>
      <c r="G131" s="4"/>
      <c r="H131" s="53" t="s">
        <v>189</v>
      </c>
      <c r="I131" s="74">
        <v>-2.4790297792060207E-3</v>
      </c>
      <c r="J131" s="77"/>
      <c r="K131" s="9">
        <f t="shared" si="6"/>
        <v>-2.9532399997588551E-2</v>
      </c>
      <c r="L131" s="9">
        <f t="shared" si="5"/>
        <v>2.0805604694974322E-4</v>
      </c>
    </row>
    <row r="132" spans="2:12" x14ac:dyDescent="0.2">
      <c r="B132" s="53" t="s">
        <v>190</v>
      </c>
      <c r="C132" s="60">
        <v>2.137582588418189E-3</v>
      </c>
      <c r="D132" s="61">
        <v>4.6189045334862656E-2</v>
      </c>
      <c r="E132" s="56">
        <v>5146</v>
      </c>
      <c r="F132" s="57">
        <v>0</v>
      </c>
      <c r="G132" s="4"/>
      <c r="H132" s="53" t="s">
        <v>190</v>
      </c>
      <c r="I132" s="74">
        <v>-4.4940915565073068E-3</v>
      </c>
      <c r="J132" s="77"/>
      <c r="K132" s="9">
        <f t="shared" si="6"/>
        <v>-9.708979763780809E-2</v>
      </c>
      <c r="L132" s="9">
        <f t="shared" si="5"/>
        <v>2.0798203973045553E-4</v>
      </c>
    </row>
    <row r="133" spans="2:12" x14ac:dyDescent="0.2">
      <c r="B133" s="53" t="s">
        <v>191</v>
      </c>
      <c r="C133" s="60">
        <v>1.9432568985619899E-4</v>
      </c>
      <c r="D133" s="61">
        <v>1.3940074958771677E-2</v>
      </c>
      <c r="E133" s="56">
        <v>5146</v>
      </c>
      <c r="F133" s="57">
        <v>0</v>
      </c>
      <c r="G133" s="4"/>
      <c r="H133" s="53" t="s">
        <v>191</v>
      </c>
      <c r="I133" s="74">
        <v>6.5065002132804546E-4</v>
      </c>
      <c r="J133" s="77"/>
      <c r="K133" s="9">
        <f t="shared" si="6"/>
        <v>4.6665716306242631E-2</v>
      </c>
      <c r="L133" s="9">
        <f t="shared" si="5"/>
        <v>-9.0701100692405495E-6</v>
      </c>
    </row>
    <row r="134" spans="2:12" x14ac:dyDescent="0.2">
      <c r="B134" s="53" t="s">
        <v>192</v>
      </c>
      <c r="C134" s="60">
        <v>1.9432568985619899E-4</v>
      </c>
      <c r="D134" s="61">
        <v>1.3940074958772156E-2</v>
      </c>
      <c r="E134" s="56">
        <v>5146</v>
      </c>
      <c r="F134" s="57">
        <v>0</v>
      </c>
      <c r="G134" s="4"/>
      <c r="H134" s="53" t="s">
        <v>192</v>
      </c>
      <c r="I134" s="74">
        <v>-6.4732594818624507E-5</v>
      </c>
      <c r="J134" s="77"/>
      <c r="K134" s="9">
        <f t="shared" si="6"/>
        <v>-4.6427308177244362E-3</v>
      </c>
      <c r="L134" s="9">
        <f t="shared" si="5"/>
        <v>9.0237722404750965E-7</v>
      </c>
    </row>
    <row r="135" spans="2:12" x14ac:dyDescent="0.2">
      <c r="B135" s="53" t="s">
        <v>193</v>
      </c>
      <c r="C135" s="60">
        <v>5.2467936261173728E-3</v>
      </c>
      <c r="D135" s="61">
        <v>7.2251499756905938E-2</v>
      </c>
      <c r="E135" s="56">
        <v>5146</v>
      </c>
      <c r="F135" s="57">
        <v>0</v>
      </c>
      <c r="G135" s="4"/>
      <c r="H135" s="53" t="s">
        <v>193</v>
      </c>
      <c r="I135" s="74">
        <v>-9.4600147503842713E-3</v>
      </c>
      <c r="J135" s="77"/>
      <c r="K135" s="9">
        <f t="shared" si="6"/>
        <v>-0.13024477051619288</v>
      </c>
      <c r="L135" s="9">
        <f t="shared" si="5"/>
        <v>6.8697183120476808E-4</v>
      </c>
    </row>
    <row r="136" spans="2:12" x14ac:dyDescent="0.2">
      <c r="B136" s="53" t="s">
        <v>194</v>
      </c>
      <c r="C136" s="60">
        <v>3.4978624174115819E-3</v>
      </c>
      <c r="D136" s="61">
        <v>5.904493927947134E-2</v>
      </c>
      <c r="E136" s="56">
        <v>5146</v>
      </c>
      <c r="F136" s="57">
        <v>0</v>
      </c>
      <c r="G136" s="4"/>
      <c r="H136" s="53" t="s">
        <v>194</v>
      </c>
      <c r="I136" s="74">
        <v>-1.0217762543582986E-2</v>
      </c>
      <c r="J136" s="77"/>
      <c r="K136" s="9">
        <f t="shared" si="6"/>
        <v>-0.1724452991271315</v>
      </c>
      <c r="L136" s="9">
        <f t="shared" ref="L136:L141" si="9">((0-C136)/D136)*I136</f>
        <v>6.0530721222472057E-4</v>
      </c>
    </row>
    <row r="137" spans="2:12" x14ac:dyDescent="0.2">
      <c r="B137" s="53" t="s">
        <v>195</v>
      </c>
      <c r="C137" s="60">
        <v>4.0808394869801786E-3</v>
      </c>
      <c r="D137" s="61">
        <v>6.3757165600104235E-2</v>
      </c>
      <c r="E137" s="56">
        <v>5146</v>
      </c>
      <c r="F137" s="57">
        <v>0</v>
      </c>
      <c r="G137" s="4"/>
      <c r="H137" s="53" t="s">
        <v>195</v>
      </c>
      <c r="I137" s="74">
        <v>-1.1344901159292724E-2</v>
      </c>
      <c r="J137" s="77"/>
      <c r="K137" s="9">
        <f t="shared" si="6"/>
        <v>-0.17721309177281752</v>
      </c>
      <c r="L137" s="9">
        <f t="shared" si="9"/>
        <v>7.2614144921544731E-4</v>
      </c>
    </row>
    <row r="138" spans="2:12" x14ac:dyDescent="0.2">
      <c r="B138" s="53" t="s">
        <v>196</v>
      </c>
      <c r="C138" s="60">
        <v>7.5787019043917605E-3</v>
      </c>
      <c r="D138" s="61">
        <v>8.6733655756910333E-2</v>
      </c>
      <c r="E138" s="56">
        <v>5146</v>
      </c>
      <c r="F138" s="57">
        <v>0</v>
      </c>
      <c r="G138" s="4"/>
      <c r="H138" s="53" t="s">
        <v>196</v>
      </c>
      <c r="I138" s="74">
        <v>-7.7416925637109387E-3</v>
      </c>
      <c r="J138" s="77"/>
      <c r="K138" s="9">
        <f t="shared" si="6"/>
        <v>-8.8581768132412628E-2</v>
      </c>
      <c r="L138" s="9">
        <f t="shared" si="9"/>
        <v>6.7646151501157099E-4</v>
      </c>
    </row>
    <row r="139" spans="2:12" x14ac:dyDescent="0.2">
      <c r="B139" s="53" t="s">
        <v>197</v>
      </c>
      <c r="C139" s="60">
        <v>2.5262339681305867E-3</v>
      </c>
      <c r="D139" s="61">
        <v>5.0203006655407716E-2</v>
      </c>
      <c r="E139" s="56">
        <v>5146</v>
      </c>
      <c r="F139" s="57">
        <v>0</v>
      </c>
      <c r="G139" s="4"/>
      <c r="H139" s="53" t="s">
        <v>197</v>
      </c>
      <c r="I139" s="74">
        <v>-3.8512258063844499E-3</v>
      </c>
      <c r="J139" s="77"/>
      <c r="K139" s="9">
        <f t="shared" si="6"/>
        <v>-7.6519255814723713E-2</v>
      </c>
      <c r="L139" s="9">
        <f t="shared" si="9"/>
        <v>1.9379511505774561E-4</v>
      </c>
    </row>
    <row r="140" spans="2:12" x14ac:dyDescent="0.2">
      <c r="B140" s="53" t="s">
        <v>198</v>
      </c>
      <c r="C140" s="60">
        <v>9.7162844928099499E-4</v>
      </c>
      <c r="D140" s="61">
        <v>3.1158835873846932E-2</v>
      </c>
      <c r="E140" s="56">
        <v>5146</v>
      </c>
      <c r="F140" s="57">
        <v>0</v>
      </c>
      <c r="G140" s="4"/>
      <c r="H140" s="53" t="s">
        <v>198</v>
      </c>
      <c r="I140" s="74">
        <v>-3.5759729632147148E-3</v>
      </c>
      <c r="J140" s="77"/>
      <c r="K140" s="9">
        <f t="shared" si="6"/>
        <v>-0.11465442613497512</v>
      </c>
      <c r="L140" s="9">
        <f t="shared" si="9"/>
        <v>1.1150984840981824E-4</v>
      </c>
    </row>
    <row r="141" spans="2:12" x14ac:dyDescent="0.2">
      <c r="B141" s="53" t="s">
        <v>199</v>
      </c>
      <c r="C141" s="60">
        <v>0.21395258453167509</v>
      </c>
      <c r="D141" s="61">
        <v>0.41013359231274998</v>
      </c>
      <c r="E141" s="56">
        <v>5146</v>
      </c>
      <c r="F141" s="57">
        <v>0</v>
      </c>
      <c r="G141" s="4"/>
      <c r="H141" s="53" t="s">
        <v>199</v>
      </c>
      <c r="I141" s="74">
        <v>-9.6339514257609039E-3</v>
      </c>
      <c r="J141" s="77"/>
      <c r="K141" s="9">
        <f t="shared" si="6"/>
        <v>-1.8464087704359752E-2</v>
      </c>
      <c r="L141" s="9">
        <f t="shared" si="9"/>
        <v>5.0257010043263505E-3</v>
      </c>
    </row>
    <row r="142" spans="2:12" x14ac:dyDescent="0.2">
      <c r="B142" s="53" t="s">
        <v>200</v>
      </c>
      <c r="C142" s="60">
        <v>9.1527399922269728E-2</v>
      </c>
      <c r="D142" s="61">
        <v>0.28838567289942102</v>
      </c>
      <c r="E142" s="56">
        <v>5146</v>
      </c>
      <c r="F142" s="57">
        <v>0</v>
      </c>
      <c r="G142" s="4"/>
      <c r="H142" s="53" t="s">
        <v>200</v>
      </c>
      <c r="I142" s="74">
        <v>1.9024565611821455E-3</v>
      </c>
      <c r="J142" s="77"/>
      <c r="K142" s="9">
        <f t="shared" ref="K142:K149" si="10">((1-C142)/D142)*I142</f>
        <v>5.9931190107175092E-3</v>
      </c>
      <c r="L142" s="9">
        <f t="shared" ref="L142:L149" si="11">((0-C142)/D142)*I142</f>
        <v>-6.0379872813859825E-4</v>
      </c>
    </row>
    <row r="143" spans="2:12" ht="15" customHeight="1" x14ac:dyDescent="0.2">
      <c r="B143" s="53" t="s">
        <v>201</v>
      </c>
      <c r="C143" s="60">
        <v>2.4290711232024875E-2</v>
      </c>
      <c r="D143" s="61">
        <v>0.15396518802829823</v>
      </c>
      <c r="E143" s="56">
        <v>5146</v>
      </c>
      <c r="F143" s="57">
        <v>0</v>
      </c>
      <c r="G143" s="4"/>
      <c r="H143" s="53" t="s">
        <v>201</v>
      </c>
      <c r="I143" s="74">
        <v>7.5945068354831896E-3</v>
      </c>
      <c r="J143" s="77"/>
      <c r="K143" s="9">
        <f t="shared" si="10"/>
        <v>4.8127962936861363E-2</v>
      </c>
      <c r="L143" s="9">
        <f t="shared" si="11"/>
        <v>-1.1981667729750389E-3</v>
      </c>
    </row>
    <row r="144" spans="2:12" x14ac:dyDescent="0.25">
      <c r="B144" s="53" t="s">
        <v>202</v>
      </c>
      <c r="C144" s="60">
        <v>5.6548775748153909E-2</v>
      </c>
      <c r="D144" s="61">
        <v>0.23100082509971848</v>
      </c>
      <c r="E144" s="56">
        <v>5146</v>
      </c>
      <c r="F144" s="57">
        <v>0</v>
      </c>
      <c r="H144" s="53" t="s">
        <v>202</v>
      </c>
      <c r="I144" s="74">
        <v>-2.3860008007533275E-3</v>
      </c>
      <c r="J144" s="75"/>
      <c r="K144" s="9">
        <f t="shared" si="10"/>
        <v>-9.7448802425916317E-3</v>
      </c>
      <c r="L144" s="9">
        <f t="shared" si="11"/>
        <v>5.8409065923669724E-4</v>
      </c>
    </row>
    <row r="145" spans="2:13" x14ac:dyDescent="0.25">
      <c r="B145" s="53" t="s">
        <v>203</v>
      </c>
      <c r="C145" s="60">
        <v>3.0314807617567042E-2</v>
      </c>
      <c r="D145" s="61">
        <v>0.17146875380069171</v>
      </c>
      <c r="E145" s="56">
        <v>5146</v>
      </c>
      <c r="F145" s="57">
        <v>0</v>
      </c>
      <c r="H145" s="53" t="s">
        <v>203</v>
      </c>
      <c r="I145" s="74">
        <v>6.1202055257995078E-4</v>
      </c>
      <c r="J145" s="75"/>
      <c r="K145" s="9">
        <f t="shared" si="10"/>
        <v>3.4610811247879872E-3</v>
      </c>
      <c r="L145" s="9">
        <f t="shared" si="11"/>
        <v>-1.0820213536411342E-4</v>
      </c>
    </row>
    <row r="146" spans="2:13" x14ac:dyDescent="0.25">
      <c r="B146" s="53" t="s">
        <v>204</v>
      </c>
      <c r="C146" s="60">
        <v>2.3707734162456275E-2</v>
      </c>
      <c r="D146" s="61">
        <v>0.15215181950044468</v>
      </c>
      <c r="E146" s="56">
        <v>5146</v>
      </c>
      <c r="F146" s="57">
        <v>0</v>
      </c>
      <c r="H146" s="53" t="s">
        <v>204</v>
      </c>
      <c r="I146" s="74">
        <v>2.7912728114308917E-3</v>
      </c>
      <c r="J146" s="75"/>
      <c r="K146" s="9">
        <f t="shared" si="10"/>
        <v>1.7910387575973952E-2</v>
      </c>
      <c r="L146" s="9">
        <f t="shared" si="11"/>
        <v>-4.3492581295159684E-4</v>
      </c>
    </row>
    <row r="147" spans="2:13" x14ac:dyDescent="0.25">
      <c r="B147" s="53" t="s">
        <v>205</v>
      </c>
      <c r="C147" s="60">
        <v>6.257287213369607E-2</v>
      </c>
      <c r="D147" s="61">
        <v>0.24221665649328966</v>
      </c>
      <c r="E147" s="56">
        <v>5146</v>
      </c>
      <c r="F147" s="57">
        <v>0</v>
      </c>
      <c r="H147" s="53" t="s">
        <v>205</v>
      </c>
      <c r="I147" s="74">
        <v>-6.5206366137582818E-3</v>
      </c>
      <c r="J147" s="75"/>
      <c r="K147" s="9">
        <f t="shared" si="10"/>
        <v>-2.5236173850267933E-2</v>
      </c>
      <c r="L147" s="9">
        <f t="shared" si="11"/>
        <v>1.6845041417467401E-3</v>
      </c>
    </row>
    <row r="148" spans="2:13" x14ac:dyDescent="0.25">
      <c r="B148" s="53" t="s">
        <v>206</v>
      </c>
      <c r="C148" s="60">
        <v>7.7730275942479599E-3</v>
      </c>
      <c r="D148" s="61">
        <v>8.7829987392525552E-2</v>
      </c>
      <c r="E148" s="56">
        <v>5146</v>
      </c>
      <c r="F148" s="57">
        <v>0</v>
      </c>
      <c r="H148" s="53" t="s">
        <v>206</v>
      </c>
      <c r="I148" s="74">
        <v>8.5794975972437824E-3</v>
      </c>
      <c r="J148" s="75"/>
      <c r="K148" s="9">
        <f t="shared" si="10"/>
        <v>9.6923717951029498E-2</v>
      </c>
      <c r="L148" s="9">
        <f t="shared" si="11"/>
        <v>-7.5929273757171557E-4</v>
      </c>
    </row>
    <row r="149" spans="2:13" x14ac:dyDescent="0.25">
      <c r="B149" s="53" t="s">
        <v>207</v>
      </c>
      <c r="C149" s="60">
        <v>3.4978624174115819E-3</v>
      </c>
      <c r="D149" s="61">
        <v>5.9044939279474531E-2</v>
      </c>
      <c r="E149" s="56">
        <v>5146</v>
      </c>
      <c r="F149" s="57">
        <v>0</v>
      </c>
      <c r="H149" s="53" t="s">
        <v>207</v>
      </c>
      <c r="I149" s="74">
        <v>4.5113939217112349E-3</v>
      </c>
      <c r="J149" s="75"/>
      <c r="K149" s="9">
        <f t="shared" si="10"/>
        <v>7.6138848499504308E-2</v>
      </c>
      <c r="L149" s="9">
        <f t="shared" si="11"/>
        <v>-2.6725804855520232E-4</v>
      </c>
    </row>
    <row r="150" spans="2:13" ht="15.75" thickBot="1" x14ac:dyDescent="0.3">
      <c r="B150" s="62" t="s">
        <v>49</v>
      </c>
      <c r="C150" s="63">
        <v>0.76949660407510712</v>
      </c>
      <c r="D150" s="64">
        <v>4.5945624711766007</v>
      </c>
      <c r="E150" s="65">
        <v>5146</v>
      </c>
      <c r="F150" s="66">
        <v>140</v>
      </c>
      <c r="H150" s="62" t="s">
        <v>49</v>
      </c>
      <c r="I150" s="76">
        <v>1.2398694174909652E-3</v>
      </c>
      <c r="J150" s="75"/>
      <c r="M150" s="2" t="str">
        <f>"((landarea-"&amp;C150&amp;")/"&amp;D150&amp;")*("&amp;I150&amp;")"</f>
        <v>((landarea-0.769496604075107)/4.5945624711766)*(0.00123986941749097)</v>
      </c>
    </row>
    <row r="151" spans="2:13" ht="26.25" customHeight="1" thickTop="1" x14ac:dyDescent="0.25">
      <c r="B151" s="67" t="s">
        <v>46</v>
      </c>
      <c r="C151" s="67"/>
      <c r="D151" s="67"/>
      <c r="E151" s="67"/>
      <c r="F151" s="67"/>
      <c r="H151" s="67" t="s">
        <v>7</v>
      </c>
      <c r="I151" s="67"/>
      <c r="J151" s="75"/>
    </row>
  </sheetData>
  <mergeCells count="7">
    <mergeCell ref="B151:F151"/>
    <mergeCell ref="H4:I4"/>
    <mergeCell ref="H5:H6"/>
    <mergeCell ref="H151:I151"/>
    <mergeCell ref="K5:L5"/>
    <mergeCell ref="B5:F5"/>
    <mergeCell ref="B6"/>
  </mergeCells>
  <pageMargins left="0.25" right="0.2" top="0.25" bottom="0.25" header="0.55000000000000004" footer="0.05"/>
  <pageSetup scale="50" fitToHeight="0" orientation="landscape" r:id="rId1"/>
  <rowBreaks count="1" manualBreakCount="1">
    <brk id="73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48"/>
  <sheetViews>
    <sheetView zoomScaleNormal="100" workbookViewId="0"/>
  </sheetViews>
  <sheetFormatPr defaultColWidth="9.140625" defaultRowHeight="15" x14ac:dyDescent="0.25"/>
  <cols>
    <col min="1" max="1" width="9.140625" style="2" customWidth="1"/>
    <col min="2" max="2" width="60.7109375" style="2" customWidth="1"/>
    <col min="3" max="3" width="9.140625" style="2" customWidth="1"/>
    <col min="4" max="4" width="12.7109375" style="2" customWidth="1"/>
    <col min="5" max="5" width="9.140625" style="2" customWidth="1"/>
    <col min="6" max="6" width="8.85546875" style="2" bestFit="1" customWidth="1"/>
    <col min="7" max="7" width="9.140625" style="2"/>
    <col min="8" max="8" width="60.7109375" style="2" customWidth="1"/>
    <col min="9" max="9" width="10.7109375" style="2" customWidth="1"/>
    <col min="10" max="10" width="9.140625" style="2"/>
    <col min="11" max="11" width="13.42578125" style="2" bestFit="1" customWidth="1"/>
    <col min="12" max="12" width="15.42578125" style="2" bestFit="1" customWidth="1"/>
    <col min="13" max="16384" width="9.140625" style="2"/>
  </cols>
  <sheetData>
    <row r="1" spans="1:12" x14ac:dyDescent="0.25">
      <c r="A1" s="2" t="s">
        <v>11</v>
      </c>
      <c r="B1" s="2" t="s">
        <v>183</v>
      </c>
    </row>
    <row r="4" spans="1:12" ht="15.75" thickBot="1" x14ac:dyDescent="0.25">
      <c r="H4" s="78" t="s">
        <v>6</v>
      </c>
      <c r="I4" s="78"/>
      <c r="J4" s="103"/>
    </row>
    <row r="5" spans="1:12" ht="16.5" thickTop="1" thickBot="1" x14ac:dyDescent="0.25">
      <c r="B5" s="78" t="s">
        <v>0</v>
      </c>
      <c r="C5" s="78"/>
      <c r="D5" s="78"/>
      <c r="E5" s="78"/>
      <c r="F5" s="78"/>
      <c r="G5" s="5"/>
      <c r="H5" s="104" t="s">
        <v>45</v>
      </c>
      <c r="I5" s="105" t="s">
        <v>4</v>
      </c>
      <c r="J5" s="103"/>
      <c r="K5" s="11" t="s">
        <v>8</v>
      </c>
      <c r="L5" s="11"/>
    </row>
    <row r="6" spans="1:12" ht="27" thickTop="1" thickBot="1" x14ac:dyDescent="0.25">
      <c r="B6" s="79" t="s">
        <v>45</v>
      </c>
      <c r="C6" s="80" t="s">
        <v>1</v>
      </c>
      <c r="D6" s="81" t="s">
        <v>181</v>
      </c>
      <c r="E6" s="81" t="s">
        <v>182</v>
      </c>
      <c r="F6" s="82" t="s">
        <v>2</v>
      </c>
      <c r="G6" s="5"/>
      <c r="H6" s="106"/>
      <c r="I6" s="107" t="s">
        <v>5</v>
      </c>
      <c r="J6" s="103"/>
      <c r="K6" s="1" t="s">
        <v>9</v>
      </c>
      <c r="L6" s="1" t="s">
        <v>10</v>
      </c>
    </row>
    <row r="7" spans="1:12" ht="15.75" thickTop="1" x14ac:dyDescent="0.2">
      <c r="B7" s="83" t="s">
        <v>63</v>
      </c>
      <c r="C7" s="84">
        <v>4.946628482166102E-3</v>
      </c>
      <c r="D7" s="85">
        <v>7.0160385826566543E-2</v>
      </c>
      <c r="E7" s="86">
        <v>15364</v>
      </c>
      <c r="F7" s="87">
        <v>0</v>
      </c>
      <c r="G7" s="5"/>
      <c r="H7" s="83" t="s">
        <v>63</v>
      </c>
      <c r="I7" s="108">
        <v>3.6502524781390461E-2</v>
      </c>
      <c r="J7" s="103"/>
      <c r="K7" s="9">
        <f>((1-C7)/D7)*I7</f>
        <v>0.51769898247740798</v>
      </c>
      <c r="L7" s="9">
        <f>((0-C7)/D7)*I7</f>
        <v>-2.573595150986591E-3</v>
      </c>
    </row>
    <row r="8" spans="1:12" x14ac:dyDescent="0.2">
      <c r="B8" s="88" t="s">
        <v>64</v>
      </c>
      <c r="C8" s="89">
        <v>1.0218693048685239E-2</v>
      </c>
      <c r="D8" s="90">
        <v>0.10057300688398191</v>
      </c>
      <c r="E8" s="91">
        <v>15364</v>
      </c>
      <c r="F8" s="92">
        <v>0</v>
      </c>
      <c r="G8" s="5"/>
      <c r="H8" s="88" t="s">
        <v>64</v>
      </c>
      <c r="I8" s="109">
        <v>2.9237257492728055E-2</v>
      </c>
      <c r="J8" s="103"/>
      <c r="K8" s="9">
        <f t="shared" ref="K8:K71" si="0">((1-C8)/D8)*I8</f>
        <v>0.28773616131619784</v>
      </c>
      <c r="L8" s="9">
        <f t="shared" ref="L8:L71" si="1">((0-C8)/D8)*I8</f>
        <v>-2.9706436066708137E-3</v>
      </c>
    </row>
    <row r="9" spans="1:12" x14ac:dyDescent="0.2">
      <c r="B9" s="88" t="s">
        <v>65</v>
      </c>
      <c r="C9" s="89">
        <v>6.6388961208018746E-3</v>
      </c>
      <c r="D9" s="90">
        <v>8.1211147298848346E-2</v>
      </c>
      <c r="E9" s="91">
        <v>15364</v>
      </c>
      <c r="F9" s="92">
        <v>0</v>
      </c>
      <c r="G9" s="5"/>
      <c r="H9" s="88" t="s">
        <v>65</v>
      </c>
      <c r="I9" s="109">
        <v>1.4999793601054393E-2</v>
      </c>
      <c r="J9" s="103"/>
      <c r="K9" s="9">
        <f t="shared" si="0"/>
        <v>0.18347495417928694</v>
      </c>
      <c r="L9" s="9">
        <f t="shared" si="1"/>
        <v>-1.2262118546905562E-3</v>
      </c>
    </row>
    <row r="10" spans="1:12" x14ac:dyDescent="0.2">
      <c r="B10" s="88" t="s">
        <v>66</v>
      </c>
      <c r="C10" s="89">
        <v>0.11221036188492579</v>
      </c>
      <c r="D10" s="90">
        <v>0.31563536070739262</v>
      </c>
      <c r="E10" s="91">
        <v>15364</v>
      </c>
      <c r="F10" s="92">
        <v>0</v>
      </c>
      <c r="G10" s="5"/>
      <c r="H10" s="88" t="s">
        <v>66</v>
      </c>
      <c r="I10" s="109">
        <v>2.6262959812717705E-2</v>
      </c>
      <c r="J10" s="103"/>
      <c r="K10" s="9">
        <f t="shared" si="0"/>
        <v>7.386999839215827E-2</v>
      </c>
      <c r="L10" s="9">
        <f t="shared" si="1"/>
        <v>-9.3366478906217621E-3</v>
      </c>
    </row>
    <row r="11" spans="1:12" x14ac:dyDescent="0.2">
      <c r="B11" s="88" t="s">
        <v>67</v>
      </c>
      <c r="C11" s="89">
        <v>4.3543348086435826E-2</v>
      </c>
      <c r="D11" s="90">
        <v>0.20408340405033062</v>
      </c>
      <c r="E11" s="91">
        <v>15364</v>
      </c>
      <c r="F11" s="92">
        <v>0</v>
      </c>
      <c r="G11" s="5"/>
      <c r="H11" s="88" t="s">
        <v>67</v>
      </c>
      <c r="I11" s="109">
        <v>-4.3488801137504078E-3</v>
      </c>
      <c r="J11" s="103"/>
      <c r="K11" s="9">
        <f t="shared" si="0"/>
        <v>-2.0381448126695224E-2</v>
      </c>
      <c r="L11" s="9">
        <f t="shared" si="1"/>
        <v>9.2787946898666921E-4</v>
      </c>
    </row>
    <row r="12" spans="1:12" x14ac:dyDescent="0.2">
      <c r="B12" s="88" t="s">
        <v>68</v>
      </c>
      <c r="C12" s="89">
        <v>0.12718042176516534</v>
      </c>
      <c r="D12" s="90">
        <v>0.33318581542162656</v>
      </c>
      <c r="E12" s="91">
        <v>15364</v>
      </c>
      <c r="F12" s="92">
        <v>0</v>
      </c>
      <c r="G12" s="5"/>
      <c r="H12" s="88" t="s">
        <v>68</v>
      </c>
      <c r="I12" s="109">
        <v>2.8084086400522592E-2</v>
      </c>
      <c r="J12" s="103"/>
      <c r="K12" s="9">
        <f t="shared" si="0"/>
        <v>7.3569579833991122E-2</v>
      </c>
      <c r="L12" s="9">
        <f t="shared" si="1"/>
        <v>-1.071998202801034E-2</v>
      </c>
    </row>
    <row r="13" spans="1:12" x14ac:dyDescent="0.2">
      <c r="B13" s="88" t="s">
        <v>69</v>
      </c>
      <c r="C13" s="89">
        <v>0.15302004686279613</v>
      </c>
      <c r="D13" s="90">
        <v>0.36001853881851587</v>
      </c>
      <c r="E13" s="91">
        <v>15364</v>
      </c>
      <c r="F13" s="92">
        <v>0</v>
      </c>
      <c r="G13" s="5"/>
      <c r="H13" s="88" t="s">
        <v>69</v>
      </c>
      <c r="I13" s="109">
        <v>-1.308967982478765E-2</v>
      </c>
      <c r="J13" s="103"/>
      <c r="K13" s="9">
        <f t="shared" si="0"/>
        <v>-3.0794793070832424E-2</v>
      </c>
      <c r="L13" s="9">
        <f t="shared" si="1"/>
        <v>5.5635563290192128E-3</v>
      </c>
    </row>
    <row r="14" spans="1:12" x14ac:dyDescent="0.2">
      <c r="B14" s="88" t="s">
        <v>70</v>
      </c>
      <c r="C14" s="89">
        <v>4.1590731580317633E-2</v>
      </c>
      <c r="D14" s="90">
        <v>0.19965855161656793</v>
      </c>
      <c r="E14" s="91">
        <v>15364</v>
      </c>
      <c r="F14" s="92">
        <v>0</v>
      </c>
      <c r="G14" s="5"/>
      <c r="H14" s="88" t="s">
        <v>70</v>
      </c>
      <c r="I14" s="109">
        <v>4.0202943140227338E-3</v>
      </c>
      <c r="J14" s="103"/>
      <c r="K14" s="9">
        <f t="shared" si="0"/>
        <v>1.9298383671208615E-2</v>
      </c>
      <c r="L14" s="9">
        <f t="shared" si="1"/>
        <v>-8.3746466321917197E-4</v>
      </c>
    </row>
    <row r="15" spans="1:12" x14ac:dyDescent="0.2">
      <c r="B15" s="88" t="s">
        <v>71</v>
      </c>
      <c r="C15" s="89">
        <v>0.22337932829992191</v>
      </c>
      <c r="D15" s="90">
        <v>0.41652406427349686</v>
      </c>
      <c r="E15" s="91">
        <v>15364</v>
      </c>
      <c r="F15" s="92">
        <v>0</v>
      </c>
      <c r="G15" s="5"/>
      <c r="H15" s="88" t="s">
        <v>71</v>
      </c>
      <c r="I15" s="109">
        <v>-2.1058701243094179E-2</v>
      </c>
      <c r="J15" s="103"/>
      <c r="K15" s="9">
        <f t="shared" si="0"/>
        <v>-3.9264532610063907E-2</v>
      </c>
      <c r="L15" s="9">
        <f t="shared" si="1"/>
        <v>1.1293653697430383E-2</v>
      </c>
    </row>
    <row r="16" spans="1:12" x14ac:dyDescent="0.2">
      <c r="B16" s="88" t="s">
        <v>72</v>
      </c>
      <c r="C16" s="89">
        <v>1.5620932048945586E-3</v>
      </c>
      <c r="D16" s="90">
        <v>3.9493728486928045E-2</v>
      </c>
      <c r="E16" s="91">
        <v>15364</v>
      </c>
      <c r="F16" s="92">
        <v>0</v>
      </c>
      <c r="G16" s="5"/>
      <c r="H16" s="88" t="s">
        <v>72</v>
      </c>
      <c r="I16" s="109">
        <v>3.67875414500207E-3</v>
      </c>
      <c r="J16" s="103"/>
      <c r="K16" s="9">
        <f t="shared" si="0"/>
        <v>9.3002300083300737E-2</v>
      </c>
      <c r="L16" s="9">
        <f t="shared" si="1"/>
        <v>-1.4550555423723712E-4</v>
      </c>
    </row>
    <row r="17" spans="2:12" x14ac:dyDescent="0.2">
      <c r="B17" s="88" t="s">
        <v>73</v>
      </c>
      <c r="C17" s="89">
        <v>1.0413954699297059E-3</v>
      </c>
      <c r="D17" s="90">
        <v>3.2254901654753074E-2</v>
      </c>
      <c r="E17" s="91">
        <v>15364</v>
      </c>
      <c r="F17" s="92">
        <v>0</v>
      </c>
      <c r="G17" s="5"/>
      <c r="H17" s="88" t="s">
        <v>73</v>
      </c>
      <c r="I17" s="109">
        <v>-1.2654077052169704E-3</v>
      </c>
      <c r="J17" s="103"/>
      <c r="K17" s="9">
        <f t="shared" si="0"/>
        <v>-3.9190629966743905E-2</v>
      </c>
      <c r="L17" s="9">
        <f t="shared" si="1"/>
        <v>4.0855491234551898E-5</v>
      </c>
    </row>
    <row r="18" spans="2:12" x14ac:dyDescent="0.2">
      <c r="B18" s="88" t="s">
        <v>74</v>
      </c>
      <c r="C18" s="89">
        <v>4.9466284821661037E-3</v>
      </c>
      <c r="D18" s="90">
        <v>7.0160385826571262E-2</v>
      </c>
      <c r="E18" s="91">
        <v>15364</v>
      </c>
      <c r="F18" s="92">
        <v>0</v>
      </c>
      <c r="G18" s="5"/>
      <c r="H18" s="88" t="s">
        <v>74</v>
      </c>
      <c r="I18" s="109">
        <v>1.162362427206457E-3</v>
      </c>
      <c r="J18" s="103"/>
      <c r="K18" s="9">
        <f t="shared" si="0"/>
        <v>1.6485266414817852E-2</v>
      </c>
      <c r="L18" s="9">
        <f t="shared" si="1"/>
        <v>-8.1951873857022308E-5</v>
      </c>
    </row>
    <row r="19" spans="2:12" ht="24" x14ac:dyDescent="0.2">
      <c r="B19" s="88" t="s">
        <v>75</v>
      </c>
      <c r="C19" s="89">
        <v>0.26926581619369955</v>
      </c>
      <c r="D19" s="90">
        <v>0.44359276812258719</v>
      </c>
      <c r="E19" s="91">
        <v>15364</v>
      </c>
      <c r="F19" s="92">
        <v>0</v>
      </c>
      <c r="G19" s="5"/>
      <c r="H19" s="88" t="s">
        <v>75</v>
      </c>
      <c r="I19" s="109">
        <v>-2.4762881246410469E-2</v>
      </c>
      <c r="J19" s="103"/>
      <c r="K19" s="9">
        <f t="shared" si="0"/>
        <v>-4.0792107348529873E-2</v>
      </c>
      <c r="L19" s="9">
        <f t="shared" si="1"/>
        <v>1.5031348365624662E-2</v>
      </c>
    </row>
    <row r="20" spans="2:12" x14ac:dyDescent="0.2">
      <c r="B20" s="88" t="s">
        <v>77</v>
      </c>
      <c r="C20" s="89">
        <v>4.5561051809424628E-4</v>
      </c>
      <c r="D20" s="90">
        <v>2.134086643014119E-2</v>
      </c>
      <c r="E20" s="91">
        <v>15364</v>
      </c>
      <c r="F20" s="92">
        <v>0</v>
      </c>
      <c r="G20" s="5"/>
      <c r="H20" s="88" t="s">
        <v>77</v>
      </c>
      <c r="I20" s="109">
        <v>4.8914955151763298E-5</v>
      </c>
      <c r="J20" s="103"/>
      <c r="K20" s="9">
        <f t="shared" ref="K20:K65" si="2">((1-C20)/D20)*I20</f>
        <v>2.2910348623263735E-3</v>
      </c>
      <c r="L20" s="9">
        <f t="shared" ref="L20:L65" si="3">((0-C20)/D20)*I20</f>
        <v>-1.0442953725522312E-6</v>
      </c>
    </row>
    <row r="21" spans="2:12" x14ac:dyDescent="0.2">
      <c r="B21" s="88" t="s">
        <v>78</v>
      </c>
      <c r="C21" s="89">
        <v>5.2069773496485284E-4</v>
      </c>
      <c r="D21" s="90">
        <v>2.2813603050768703E-2</v>
      </c>
      <c r="E21" s="91">
        <v>15364</v>
      </c>
      <c r="F21" s="92">
        <v>0</v>
      </c>
      <c r="G21" s="5"/>
      <c r="H21" s="88" t="s">
        <v>78</v>
      </c>
      <c r="I21" s="109">
        <v>1.3377539993271622E-2</v>
      </c>
      <c r="J21" s="103"/>
      <c r="K21" s="9">
        <f t="shared" si="2"/>
        <v>0.58607902963610137</v>
      </c>
      <c r="L21" s="9">
        <f t="shared" si="3"/>
        <v>-3.053290073644706E-4</v>
      </c>
    </row>
    <row r="22" spans="2:12" x14ac:dyDescent="0.2">
      <c r="B22" s="88" t="s">
        <v>79</v>
      </c>
      <c r="C22" s="89">
        <v>5.532413434001562E-3</v>
      </c>
      <c r="D22" s="90">
        <v>7.4176572825489895E-2</v>
      </c>
      <c r="E22" s="91">
        <v>15364</v>
      </c>
      <c r="F22" s="92">
        <v>0</v>
      </c>
      <c r="G22" s="5"/>
      <c r="H22" s="88" t="s">
        <v>79</v>
      </c>
      <c r="I22" s="109">
        <v>4.1304867307563081E-2</v>
      </c>
      <c r="J22" s="103"/>
      <c r="K22" s="9">
        <f t="shared" si="2"/>
        <v>0.55376448574159076</v>
      </c>
      <c r="L22" s="9">
        <f t="shared" si="3"/>
        <v>-3.0806977739403895E-3</v>
      </c>
    </row>
    <row r="23" spans="2:12" x14ac:dyDescent="0.2">
      <c r="B23" s="88" t="s">
        <v>80</v>
      </c>
      <c r="C23" s="89">
        <v>7.1595938557667265E-4</v>
      </c>
      <c r="D23" s="90">
        <v>2.6748707580109461E-2</v>
      </c>
      <c r="E23" s="91">
        <v>15364</v>
      </c>
      <c r="F23" s="92">
        <v>0</v>
      </c>
      <c r="G23" s="5"/>
      <c r="H23" s="88" t="s">
        <v>80</v>
      </c>
      <c r="I23" s="109">
        <v>1.0325063640374282E-2</v>
      </c>
      <c r="J23" s="103"/>
      <c r="K23" s="9">
        <f t="shared" si="2"/>
        <v>0.38572597510567491</v>
      </c>
      <c r="L23" s="9">
        <f t="shared" si="3"/>
        <v>-2.7636199610254824E-4</v>
      </c>
    </row>
    <row r="24" spans="2:12" x14ac:dyDescent="0.2">
      <c r="B24" s="88" t="s">
        <v>81</v>
      </c>
      <c r="C24" s="89">
        <v>6.5087216870606619E-5</v>
      </c>
      <c r="D24" s="90">
        <v>8.0676648957797043E-3</v>
      </c>
      <c r="E24" s="91">
        <v>15364</v>
      </c>
      <c r="F24" s="92">
        <v>0</v>
      </c>
      <c r="G24" s="5"/>
      <c r="H24" s="88" t="s">
        <v>81</v>
      </c>
      <c r="I24" s="109">
        <v>3.2758525866442589E-3</v>
      </c>
      <c r="J24" s="103"/>
      <c r="K24" s="9">
        <f t="shared" si="2"/>
        <v>0.40602075232822865</v>
      </c>
      <c r="L24" s="9">
        <f t="shared" si="3"/>
        <v>-2.6428480917023281E-5</v>
      </c>
    </row>
    <row r="25" spans="2:12" ht="24" x14ac:dyDescent="0.2">
      <c r="B25" s="88" t="s">
        <v>83</v>
      </c>
      <c r="C25" s="89">
        <v>3.2543608435303304E-4</v>
      </c>
      <c r="D25" s="90">
        <v>1.8037498494027523E-2</v>
      </c>
      <c r="E25" s="91">
        <v>15364</v>
      </c>
      <c r="F25" s="92">
        <v>0</v>
      </c>
      <c r="G25" s="5"/>
      <c r="H25" s="88" t="s">
        <v>83</v>
      </c>
      <c r="I25" s="109">
        <v>5.3656872261492244E-3</v>
      </c>
      <c r="J25" s="103"/>
      <c r="K25" s="9">
        <f t="shared" si="2"/>
        <v>0.29737721334721451</v>
      </c>
      <c r="L25" s="9">
        <f t="shared" si="3"/>
        <v>-9.680878095814002E-5</v>
      </c>
    </row>
    <row r="26" spans="2:12" x14ac:dyDescent="0.2">
      <c r="B26" s="88" t="s">
        <v>84</v>
      </c>
      <c r="C26" s="89">
        <v>7.3092944545691221E-2</v>
      </c>
      <c r="D26" s="90">
        <v>0.26029747592539521</v>
      </c>
      <c r="E26" s="91">
        <v>15364</v>
      </c>
      <c r="F26" s="92">
        <v>0</v>
      </c>
      <c r="G26" s="5"/>
      <c r="H26" s="88" t="s">
        <v>84</v>
      </c>
      <c r="I26" s="109">
        <v>2.4676216418120046E-2</v>
      </c>
      <c r="J26" s="103"/>
      <c r="K26" s="9">
        <f t="shared" si="2"/>
        <v>8.7870844765427183E-2</v>
      </c>
      <c r="L26" s="9">
        <f t="shared" si="3"/>
        <v>-6.9292155516870102E-3</v>
      </c>
    </row>
    <row r="27" spans="2:12" x14ac:dyDescent="0.2">
      <c r="B27" s="88" t="s">
        <v>85</v>
      </c>
      <c r="C27" s="89">
        <v>0.12223379328299921</v>
      </c>
      <c r="D27" s="90">
        <v>0.32756629390093278</v>
      </c>
      <c r="E27" s="91">
        <v>15364</v>
      </c>
      <c r="F27" s="92">
        <v>0</v>
      </c>
      <c r="G27" s="5"/>
      <c r="H27" s="88" t="s">
        <v>85</v>
      </c>
      <c r="I27" s="109">
        <v>6.0264786457147803E-3</v>
      </c>
      <c r="J27" s="103"/>
      <c r="K27" s="9">
        <f t="shared" si="2"/>
        <v>1.614891214146074E-2</v>
      </c>
      <c r="L27" s="9">
        <f t="shared" si="3"/>
        <v>-2.2488252262837958E-3</v>
      </c>
    </row>
    <row r="28" spans="2:12" x14ac:dyDescent="0.2">
      <c r="B28" s="88" t="s">
        <v>87</v>
      </c>
      <c r="C28" s="89">
        <v>2.6034886748242648E-4</v>
      </c>
      <c r="D28" s="90">
        <v>1.6133754306540956E-2</v>
      </c>
      <c r="E28" s="91">
        <v>15364</v>
      </c>
      <c r="F28" s="92">
        <v>0</v>
      </c>
      <c r="G28" s="5"/>
      <c r="H28" s="88" t="s">
        <v>87</v>
      </c>
      <c r="I28" s="109">
        <v>3.5841938272313601E-3</v>
      </c>
      <c r="J28" s="103"/>
      <c r="K28" s="9">
        <f t="shared" si="2"/>
        <v>0.22209713984394044</v>
      </c>
      <c r="L28" s="9">
        <f t="shared" si="3"/>
        <v>-5.7837796834359491E-5</v>
      </c>
    </row>
    <row r="29" spans="2:12" x14ac:dyDescent="0.2">
      <c r="B29" s="88" t="s">
        <v>88</v>
      </c>
      <c r="C29" s="89">
        <v>5.8578495183545952E-4</v>
      </c>
      <c r="D29" s="90">
        <v>2.4196692234350857E-2</v>
      </c>
      <c r="E29" s="91">
        <v>15364</v>
      </c>
      <c r="F29" s="92">
        <v>0</v>
      </c>
      <c r="G29" s="5"/>
      <c r="H29" s="88" t="s">
        <v>88</v>
      </c>
      <c r="I29" s="109">
        <v>1.5199237192657631E-3</v>
      </c>
      <c r="J29" s="103"/>
      <c r="K29" s="9">
        <f t="shared" si="2"/>
        <v>6.2778554858278615E-2</v>
      </c>
      <c r="L29" s="9">
        <f t="shared" si="3"/>
        <v>-3.6796287445425431E-5</v>
      </c>
    </row>
    <row r="30" spans="2:12" x14ac:dyDescent="0.2">
      <c r="B30" s="88" t="s">
        <v>89</v>
      </c>
      <c r="C30" s="89">
        <v>0.4410309815152304</v>
      </c>
      <c r="D30" s="90">
        <v>0.49652663712721662</v>
      </c>
      <c r="E30" s="91">
        <v>15364</v>
      </c>
      <c r="F30" s="92">
        <v>0</v>
      </c>
      <c r="G30" s="5"/>
      <c r="H30" s="88" t="s">
        <v>89</v>
      </c>
      <c r="I30" s="109">
        <v>-5.2618268562035712E-2</v>
      </c>
      <c r="J30" s="103"/>
      <c r="K30" s="9">
        <f t="shared" si="2"/>
        <v>-5.9235456334547812E-2</v>
      </c>
      <c r="L30" s="9">
        <f t="shared" si="3"/>
        <v>4.6737244075791343E-2</v>
      </c>
    </row>
    <row r="31" spans="2:12" x14ac:dyDescent="0.2">
      <c r="B31" s="88" t="s">
        <v>90</v>
      </c>
      <c r="C31" s="89">
        <v>1.9526165061181983E-4</v>
      </c>
      <c r="D31" s="90">
        <v>1.3972695906035289E-2</v>
      </c>
      <c r="E31" s="91">
        <v>15364</v>
      </c>
      <c r="F31" s="92">
        <v>0</v>
      </c>
      <c r="G31" s="5"/>
      <c r="H31" s="88" t="s">
        <v>90</v>
      </c>
      <c r="I31" s="109">
        <v>9.1970877692024438E-4</v>
      </c>
      <c r="J31" s="103"/>
      <c r="K31" s="9">
        <f t="shared" si="2"/>
        <v>6.5809003448590364E-2</v>
      </c>
      <c r="L31" s="9">
        <f t="shared" si="3"/>
        <v>-1.2852484235777037E-5</v>
      </c>
    </row>
    <row r="32" spans="2:12" ht="24" x14ac:dyDescent="0.2">
      <c r="B32" s="88" t="s">
        <v>91</v>
      </c>
      <c r="C32" s="89">
        <v>1.2366571205415257E-3</v>
      </c>
      <c r="D32" s="90">
        <v>3.5145528819058691E-2</v>
      </c>
      <c r="E32" s="91">
        <v>15364</v>
      </c>
      <c r="F32" s="92">
        <v>0</v>
      </c>
      <c r="G32" s="5"/>
      <c r="H32" s="88" t="s">
        <v>91</v>
      </c>
      <c r="I32" s="109">
        <v>9.377510042774791E-3</v>
      </c>
      <c r="J32" s="103"/>
      <c r="K32" s="9">
        <f t="shared" si="2"/>
        <v>0.2664894680181481</v>
      </c>
      <c r="L32" s="9">
        <f t="shared" si="3"/>
        <v>-3.2996415069044078E-4</v>
      </c>
    </row>
    <row r="33" spans="2:12" ht="24" x14ac:dyDescent="0.2">
      <c r="B33" s="88" t="s">
        <v>92</v>
      </c>
      <c r="C33" s="89">
        <v>4.100494662848217E-3</v>
      </c>
      <c r="D33" s="90">
        <v>6.390576201779119E-2</v>
      </c>
      <c r="E33" s="91">
        <v>15364</v>
      </c>
      <c r="F33" s="92">
        <v>0</v>
      </c>
      <c r="G33" s="5"/>
      <c r="H33" s="88" t="s">
        <v>92</v>
      </c>
      <c r="I33" s="109">
        <v>2.1624575577930401E-2</v>
      </c>
      <c r="J33" s="103"/>
      <c r="K33" s="9">
        <f t="shared" si="2"/>
        <v>0.33699471598807013</v>
      </c>
      <c r="L33" s="9">
        <f t="shared" si="3"/>
        <v>-1.387534612590577E-3</v>
      </c>
    </row>
    <row r="34" spans="2:12" ht="24" x14ac:dyDescent="0.2">
      <c r="B34" s="88" t="s">
        <v>93</v>
      </c>
      <c r="C34" s="89">
        <v>8.4613381931788589E-4</v>
      </c>
      <c r="D34" s="90">
        <v>2.9077016806339825E-2</v>
      </c>
      <c r="E34" s="91">
        <v>15364</v>
      </c>
      <c r="F34" s="92">
        <v>0</v>
      </c>
      <c r="G34" s="5"/>
      <c r="H34" s="88" t="s">
        <v>93</v>
      </c>
      <c r="I34" s="109">
        <v>7.7857774095764047E-3</v>
      </c>
      <c r="J34" s="103"/>
      <c r="K34" s="9">
        <f t="shared" si="2"/>
        <v>0.26753740426027267</v>
      </c>
      <c r="L34" s="9">
        <f t="shared" si="3"/>
        <v>-2.2656414926607677E-4</v>
      </c>
    </row>
    <row r="35" spans="2:12" ht="24" x14ac:dyDescent="0.2">
      <c r="B35" s="88" t="s">
        <v>94</v>
      </c>
      <c r="C35" s="89">
        <v>4.5561051809424628E-4</v>
      </c>
      <c r="D35" s="90">
        <v>2.1340866430142498E-2</v>
      </c>
      <c r="E35" s="91">
        <v>15364</v>
      </c>
      <c r="F35" s="92">
        <v>0</v>
      </c>
      <c r="G35" s="5"/>
      <c r="H35" s="88" t="s">
        <v>94</v>
      </c>
      <c r="I35" s="109">
        <v>3.9607761182129308E-3</v>
      </c>
      <c r="J35" s="103"/>
      <c r="K35" s="9">
        <f t="shared" si="2"/>
        <v>0.18551128464783803</v>
      </c>
      <c r="L35" s="9">
        <f t="shared" si="3"/>
        <v>-8.4559418671281266E-5</v>
      </c>
    </row>
    <row r="36" spans="2:12" x14ac:dyDescent="0.2">
      <c r="B36" s="88" t="s">
        <v>95</v>
      </c>
      <c r="C36" s="89">
        <v>6.5087216870606619E-5</v>
      </c>
      <c r="D36" s="90">
        <v>8.0676648957805214E-3</v>
      </c>
      <c r="E36" s="91">
        <v>15364</v>
      </c>
      <c r="F36" s="92">
        <v>0</v>
      </c>
      <c r="G36" s="5"/>
      <c r="H36" s="88" t="s">
        <v>95</v>
      </c>
      <c r="I36" s="109">
        <v>1.9983229658038404E-3</v>
      </c>
      <c r="J36" s="103"/>
      <c r="K36" s="9">
        <f t="shared" si="2"/>
        <v>0.24767921403982271</v>
      </c>
      <c r="L36" s="9">
        <f t="shared" si="3"/>
        <v>-1.6121800041646989E-5</v>
      </c>
    </row>
    <row r="37" spans="2:12" ht="24" x14ac:dyDescent="0.2">
      <c r="B37" s="88" t="s">
        <v>96</v>
      </c>
      <c r="C37" s="89">
        <v>7.8104660244727932E-4</v>
      </c>
      <c r="D37" s="90">
        <v>2.7937204019061804E-2</v>
      </c>
      <c r="E37" s="91">
        <v>15364</v>
      </c>
      <c r="F37" s="92">
        <v>0</v>
      </c>
      <c r="G37" s="5"/>
      <c r="H37" s="88" t="s">
        <v>96</v>
      </c>
      <c r="I37" s="109">
        <v>2.4795021788852145E-3</v>
      </c>
      <c r="J37" s="103"/>
      <c r="K37" s="9">
        <f t="shared" si="2"/>
        <v>8.8683376133208258E-2</v>
      </c>
      <c r="L37" s="9">
        <f t="shared" si="3"/>
        <v>-6.9319991766447306E-5</v>
      </c>
    </row>
    <row r="38" spans="2:12" x14ac:dyDescent="0.2">
      <c r="B38" s="88" t="s">
        <v>97</v>
      </c>
      <c r="C38" s="89">
        <v>0.14312678989846395</v>
      </c>
      <c r="D38" s="90">
        <v>0.35021349892043419</v>
      </c>
      <c r="E38" s="91">
        <v>15364</v>
      </c>
      <c r="F38" s="92">
        <v>0</v>
      </c>
      <c r="G38" s="5"/>
      <c r="H38" s="88" t="s">
        <v>97</v>
      </c>
      <c r="I38" s="109">
        <v>2.5045745607752905E-2</v>
      </c>
      <c r="J38" s="103"/>
      <c r="K38" s="9">
        <f t="shared" si="2"/>
        <v>6.1279843593857186E-2</v>
      </c>
      <c r="L38" s="9">
        <f t="shared" si="3"/>
        <v>-1.0235805245946977E-2</v>
      </c>
    </row>
    <row r="39" spans="2:12" ht="24" x14ac:dyDescent="0.2">
      <c r="B39" s="88" t="s">
        <v>98</v>
      </c>
      <c r="C39" s="89">
        <v>0.20313720385316325</v>
      </c>
      <c r="D39" s="90">
        <v>0.40234688613050251</v>
      </c>
      <c r="E39" s="91">
        <v>15364</v>
      </c>
      <c r="F39" s="92">
        <v>0</v>
      </c>
      <c r="G39" s="5"/>
      <c r="H39" s="88" t="s">
        <v>98</v>
      </c>
      <c r="I39" s="109">
        <v>7.1950118375114502E-3</v>
      </c>
      <c r="J39" s="103"/>
      <c r="K39" s="9">
        <f t="shared" si="2"/>
        <v>1.4249985395162982E-2</v>
      </c>
      <c r="L39" s="9">
        <f t="shared" si="3"/>
        <v>-3.6326230840728314E-3</v>
      </c>
    </row>
    <row r="40" spans="2:12" x14ac:dyDescent="0.2">
      <c r="B40" s="88" t="s">
        <v>99</v>
      </c>
      <c r="C40" s="89">
        <v>6.5087216870606619E-5</v>
      </c>
      <c r="D40" s="90">
        <v>8.0676648957805179E-3</v>
      </c>
      <c r="E40" s="91">
        <v>15364</v>
      </c>
      <c r="F40" s="92">
        <v>0</v>
      </c>
      <c r="G40" s="5"/>
      <c r="H40" s="88" t="s">
        <v>99</v>
      </c>
      <c r="I40" s="109">
        <v>1.3127297123306832E-4</v>
      </c>
      <c r="J40" s="103"/>
      <c r="K40" s="9">
        <f t="shared" si="2"/>
        <v>1.6270436208793607E-2</v>
      </c>
      <c r="L40" s="9">
        <f t="shared" si="3"/>
        <v>-1.0590663417817878E-6</v>
      </c>
    </row>
    <row r="41" spans="2:12" ht="24" x14ac:dyDescent="0.2">
      <c r="B41" s="88" t="s">
        <v>101</v>
      </c>
      <c r="C41" s="89">
        <v>1.4319187711533455E-3</v>
      </c>
      <c r="D41" s="90">
        <v>3.7814831111579954E-2</v>
      </c>
      <c r="E41" s="91">
        <v>15364</v>
      </c>
      <c r="F41" s="92">
        <v>0</v>
      </c>
      <c r="G41" s="5"/>
      <c r="H41" s="88" t="s">
        <v>101</v>
      </c>
      <c r="I41" s="109">
        <v>1.1220205772108621E-3</v>
      </c>
      <c r="J41" s="103"/>
      <c r="K41" s="9">
        <f t="shared" si="2"/>
        <v>2.9628955146691942E-2</v>
      </c>
      <c r="L41" s="9">
        <f t="shared" si="3"/>
        <v>-4.2487095113233135E-5</v>
      </c>
    </row>
    <row r="42" spans="2:12" x14ac:dyDescent="0.2">
      <c r="B42" s="88" t="s">
        <v>102</v>
      </c>
      <c r="C42" s="89">
        <v>1.952616506118198E-4</v>
      </c>
      <c r="D42" s="90">
        <v>1.3972695906034621E-2</v>
      </c>
      <c r="E42" s="91">
        <v>15364</v>
      </c>
      <c r="F42" s="92">
        <v>0</v>
      </c>
      <c r="G42" s="5"/>
      <c r="H42" s="88" t="s">
        <v>102</v>
      </c>
      <c r="I42" s="109">
        <v>2.5547444969301345E-3</v>
      </c>
      <c r="J42" s="103"/>
      <c r="K42" s="9">
        <f t="shared" si="2"/>
        <v>0.18280263669086422</v>
      </c>
      <c r="L42" s="9">
        <f t="shared" si="3"/>
        <v>-3.5701315674278529E-5</v>
      </c>
    </row>
    <row r="43" spans="2:12" x14ac:dyDescent="0.2">
      <c r="B43" s="88" t="s">
        <v>103</v>
      </c>
      <c r="C43" s="89">
        <v>1.9526165061181985E-3</v>
      </c>
      <c r="D43" s="90">
        <v>4.414669461431505E-2</v>
      </c>
      <c r="E43" s="91">
        <v>15364</v>
      </c>
      <c r="F43" s="92">
        <v>0</v>
      </c>
      <c r="G43" s="5"/>
      <c r="H43" s="88" t="s">
        <v>103</v>
      </c>
      <c r="I43" s="109">
        <v>1.9461082636924108E-2</v>
      </c>
      <c r="J43" s="103"/>
      <c r="K43" s="9">
        <f t="shared" si="2"/>
        <v>0.43996685992980711</v>
      </c>
      <c r="L43" s="9">
        <f t="shared" si="3"/>
        <v>-8.6076730128434949E-4</v>
      </c>
    </row>
    <row r="44" spans="2:12" x14ac:dyDescent="0.2">
      <c r="B44" s="88" t="s">
        <v>104</v>
      </c>
      <c r="C44" s="89">
        <v>1.4970059880239522E-3</v>
      </c>
      <c r="D44" s="90">
        <v>3.8663448598381819E-2</v>
      </c>
      <c r="E44" s="91">
        <v>15364</v>
      </c>
      <c r="F44" s="92">
        <v>0</v>
      </c>
      <c r="G44" s="5"/>
      <c r="H44" s="88" t="s">
        <v>104</v>
      </c>
      <c r="I44" s="109">
        <v>4.8098062377593979E-3</v>
      </c>
      <c r="J44" s="103"/>
      <c r="K44" s="9">
        <f t="shared" si="2"/>
        <v>0.12421566371141658</v>
      </c>
      <c r="L44" s="9">
        <f t="shared" si="3"/>
        <v>-1.8623038037693645E-4</v>
      </c>
    </row>
    <row r="45" spans="2:12" x14ac:dyDescent="0.2">
      <c r="B45" s="88" t="s">
        <v>105</v>
      </c>
      <c r="C45" s="89">
        <v>1.3017443374121324E-4</v>
      </c>
      <c r="D45" s="90">
        <v>1.1409029779000355E-2</v>
      </c>
      <c r="E45" s="91">
        <v>15364</v>
      </c>
      <c r="F45" s="92">
        <v>0</v>
      </c>
      <c r="G45" s="5"/>
      <c r="H45" s="88" t="s">
        <v>105</v>
      </c>
      <c r="I45" s="109">
        <v>-1.1078889074797862E-3</v>
      </c>
      <c r="J45" s="103"/>
      <c r="K45" s="9">
        <f t="shared" si="2"/>
        <v>-9.7093680192468224E-2</v>
      </c>
      <c r="L45" s="9">
        <f t="shared" si="3"/>
        <v>1.2640760342724677E-5</v>
      </c>
    </row>
    <row r="46" spans="2:12" x14ac:dyDescent="0.2">
      <c r="B46" s="88" t="s">
        <v>106</v>
      </c>
      <c r="C46" s="89">
        <v>6.5087216870606608E-4</v>
      </c>
      <c r="D46" s="90">
        <v>2.5504722558117501E-2</v>
      </c>
      <c r="E46" s="91">
        <v>15364</v>
      </c>
      <c r="F46" s="92">
        <v>0</v>
      </c>
      <c r="G46" s="5"/>
      <c r="H46" s="88" t="s">
        <v>106</v>
      </c>
      <c r="I46" s="109">
        <v>1.5584369816806873E-2</v>
      </c>
      <c r="J46" s="103"/>
      <c r="K46" s="9">
        <f t="shared" si="2"/>
        <v>0.61064088616284173</v>
      </c>
      <c r="L46" s="9">
        <f t="shared" si="3"/>
        <v>-3.9770801495560873E-4</v>
      </c>
    </row>
    <row r="47" spans="2:12" x14ac:dyDescent="0.2">
      <c r="B47" s="88" t="s">
        <v>107</v>
      </c>
      <c r="C47" s="89">
        <v>1.3017443374121324E-4</v>
      </c>
      <c r="D47" s="90">
        <v>1.1409029779000216E-2</v>
      </c>
      <c r="E47" s="91">
        <v>15364</v>
      </c>
      <c r="F47" s="92">
        <v>0</v>
      </c>
      <c r="G47" s="5"/>
      <c r="H47" s="88" t="s">
        <v>107</v>
      </c>
      <c r="I47" s="109">
        <v>4.8341094922153832E-4</v>
      </c>
      <c r="J47" s="103"/>
      <c r="K47" s="9">
        <f t="shared" si="2"/>
        <v>4.2365392223326755E-2</v>
      </c>
      <c r="L47" s="9">
        <f t="shared" si="3"/>
        <v>-5.5156089341657023E-6</v>
      </c>
    </row>
    <row r="48" spans="2:12" x14ac:dyDescent="0.2">
      <c r="B48" s="88" t="s">
        <v>108</v>
      </c>
      <c r="C48" s="89">
        <v>1.0413954699297057E-3</v>
      </c>
      <c r="D48" s="90">
        <v>3.2254901654754441E-2</v>
      </c>
      <c r="E48" s="91">
        <v>15364</v>
      </c>
      <c r="F48" s="92">
        <v>0</v>
      </c>
      <c r="G48" s="5"/>
      <c r="H48" s="88" t="s">
        <v>108</v>
      </c>
      <c r="I48" s="109">
        <v>5.1234684647126459E-3</v>
      </c>
      <c r="J48" s="103"/>
      <c r="K48" s="9">
        <f t="shared" si="2"/>
        <v>0.15867767828424748</v>
      </c>
      <c r="L48" s="9">
        <f t="shared" si="3"/>
        <v>-1.6541848140135259E-4</v>
      </c>
    </row>
    <row r="49" spans="2:12" x14ac:dyDescent="0.2">
      <c r="B49" s="88" t="s">
        <v>109</v>
      </c>
      <c r="C49" s="89">
        <v>0.14527466805519396</v>
      </c>
      <c r="D49" s="90">
        <v>0.35238901980404447</v>
      </c>
      <c r="E49" s="91">
        <v>15364</v>
      </c>
      <c r="F49" s="92">
        <v>0</v>
      </c>
      <c r="G49" s="5"/>
      <c r="H49" s="88" t="s">
        <v>109</v>
      </c>
      <c r="I49" s="109">
        <v>6.4865550510869022E-2</v>
      </c>
      <c r="J49" s="103"/>
      <c r="K49" s="9">
        <f t="shared" si="2"/>
        <v>0.1573324538404042</v>
      </c>
      <c r="L49" s="9">
        <f t="shared" si="3"/>
        <v>-2.6741245581159166E-2</v>
      </c>
    </row>
    <row r="50" spans="2:12" x14ac:dyDescent="0.2">
      <c r="B50" s="88" t="s">
        <v>110</v>
      </c>
      <c r="C50" s="89">
        <v>0.77753189273626655</v>
      </c>
      <c r="D50" s="90">
        <v>0.41591742903686785</v>
      </c>
      <c r="E50" s="91">
        <v>15364</v>
      </c>
      <c r="F50" s="92">
        <v>0</v>
      </c>
      <c r="G50" s="5"/>
      <c r="H50" s="88" t="s">
        <v>110</v>
      </c>
      <c r="I50" s="109">
        <v>-4.9413912897621329E-2</v>
      </c>
      <c r="J50" s="103"/>
      <c r="K50" s="9">
        <f t="shared" si="2"/>
        <v>-2.6430774253161576E-2</v>
      </c>
      <c r="L50" s="9">
        <f t="shared" si="3"/>
        <v>9.237625196848101E-2</v>
      </c>
    </row>
    <row r="51" spans="2:12" x14ac:dyDescent="0.2">
      <c r="B51" s="88" t="s">
        <v>111</v>
      </c>
      <c r="C51" s="89">
        <v>6.7235095027336628E-2</v>
      </c>
      <c r="D51" s="90">
        <v>0.25043685672116456</v>
      </c>
      <c r="E51" s="91">
        <v>15364</v>
      </c>
      <c r="F51" s="92">
        <v>0</v>
      </c>
      <c r="G51" s="5"/>
      <c r="H51" s="88" t="s">
        <v>111</v>
      </c>
      <c r="I51" s="109">
        <v>-1.5448045025096415E-2</v>
      </c>
      <c r="J51" s="103"/>
      <c r="K51" s="9">
        <f t="shared" si="2"/>
        <v>-5.7537035237153006E-2</v>
      </c>
      <c r="L51" s="9">
        <f t="shared" si="3"/>
        <v>4.1473558997961795E-3</v>
      </c>
    </row>
    <row r="52" spans="2:12" x14ac:dyDescent="0.2">
      <c r="B52" s="88" t="s">
        <v>112</v>
      </c>
      <c r="C52" s="89">
        <v>2.1478781567300185E-3</v>
      </c>
      <c r="D52" s="90">
        <v>4.6296914415256775E-2</v>
      </c>
      <c r="E52" s="91">
        <v>15364</v>
      </c>
      <c r="F52" s="92">
        <v>0</v>
      </c>
      <c r="G52" s="5"/>
      <c r="H52" s="88" t="s">
        <v>112</v>
      </c>
      <c r="I52" s="109">
        <v>2.5393292052400788E-4</v>
      </c>
      <c r="J52" s="103"/>
      <c r="K52" s="9">
        <f t="shared" si="2"/>
        <v>5.4730970033553226E-3</v>
      </c>
      <c r="L52" s="9">
        <f t="shared" si="3"/>
        <v>-1.1780849332119606E-5</v>
      </c>
    </row>
    <row r="53" spans="2:12" x14ac:dyDescent="0.2">
      <c r="B53" s="88" t="s">
        <v>113</v>
      </c>
      <c r="C53" s="89">
        <v>2.2780525904712314E-3</v>
      </c>
      <c r="D53" s="90">
        <v>4.7676105239698209E-2</v>
      </c>
      <c r="E53" s="91">
        <v>15364</v>
      </c>
      <c r="F53" s="92">
        <v>0</v>
      </c>
      <c r="G53" s="5"/>
      <c r="H53" s="88" t="s">
        <v>113</v>
      </c>
      <c r="I53" s="109">
        <v>-1.2338031710918856E-3</v>
      </c>
      <c r="J53" s="103"/>
      <c r="K53" s="9">
        <f t="shared" si="2"/>
        <v>-2.5819904885117255E-2</v>
      </c>
      <c r="L53" s="9">
        <f t="shared" si="3"/>
        <v>5.8953400155202813E-5</v>
      </c>
    </row>
    <row r="54" spans="2:12" x14ac:dyDescent="0.2">
      <c r="B54" s="88" t="s">
        <v>114</v>
      </c>
      <c r="C54" s="89">
        <v>1.3017443374121324E-4</v>
      </c>
      <c r="D54" s="90">
        <v>1.1409029779000081E-2</v>
      </c>
      <c r="E54" s="91">
        <v>15364</v>
      </c>
      <c r="F54" s="92">
        <v>0</v>
      </c>
      <c r="G54" s="5"/>
      <c r="H54" s="88" t="s">
        <v>114</v>
      </c>
      <c r="I54" s="109">
        <v>8.1626788718694486E-4</v>
      </c>
      <c r="J54" s="103"/>
      <c r="K54" s="9">
        <f t="shared" si="2"/>
        <v>7.1536462414990717E-2</v>
      </c>
      <c r="L54" s="9">
        <f t="shared" si="3"/>
        <v>-9.3134308573090392E-6</v>
      </c>
    </row>
    <row r="55" spans="2:12" x14ac:dyDescent="0.2">
      <c r="B55" s="88" t="s">
        <v>115</v>
      </c>
      <c r="C55" s="89">
        <v>0.20242124446758655</v>
      </c>
      <c r="D55" s="90">
        <v>0.4018176116948276</v>
      </c>
      <c r="E55" s="91">
        <v>15364</v>
      </c>
      <c r="F55" s="92">
        <v>0</v>
      </c>
      <c r="G55" s="5"/>
      <c r="H55" s="88" t="s">
        <v>115</v>
      </c>
      <c r="I55" s="109">
        <v>7.8457278275019277E-2</v>
      </c>
      <c r="J55" s="103"/>
      <c r="K55" s="9">
        <f t="shared" si="2"/>
        <v>0.15573199518336503</v>
      </c>
      <c r="L55" s="9">
        <f t="shared" si="3"/>
        <v>-3.9523951772504097E-2</v>
      </c>
    </row>
    <row r="56" spans="2:12" x14ac:dyDescent="0.2">
      <c r="B56" s="88" t="s">
        <v>116</v>
      </c>
      <c r="C56" s="89">
        <v>0.3544649830773236</v>
      </c>
      <c r="D56" s="90">
        <v>0.47836644222498564</v>
      </c>
      <c r="E56" s="91">
        <v>15364</v>
      </c>
      <c r="F56" s="92">
        <v>0</v>
      </c>
      <c r="G56" s="5"/>
      <c r="H56" s="88" t="s">
        <v>116</v>
      </c>
      <c r="I56" s="109">
        <v>5.7287335785543028E-2</v>
      </c>
      <c r="J56" s="103"/>
      <c r="K56" s="9">
        <f t="shared" si="2"/>
        <v>7.7306805017026345E-2</v>
      </c>
      <c r="L56" s="9">
        <f t="shared" si="3"/>
        <v>-4.2449370853269358E-2</v>
      </c>
    </row>
    <row r="57" spans="2:12" x14ac:dyDescent="0.2">
      <c r="B57" s="88" t="s">
        <v>117</v>
      </c>
      <c r="C57" s="89">
        <v>9.4311377245508976E-2</v>
      </c>
      <c r="D57" s="90">
        <v>0.29227093811634003</v>
      </c>
      <c r="E57" s="91">
        <v>15364</v>
      </c>
      <c r="F57" s="92">
        <v>0</v>
      </c>
      <c r="G57" s="5"/>
      <c r="H57" s="88" t="s">
        <v>117</v>
      </c>
      <c r="I57" s="109">
        <v>8.7356097162484034E-2</v>
      </c>
      <c r="J57" s="103"/>
      <c r="K57" s="9">
        <f t="shared" si="2"/>
        <v>0.27069890642635347</v>
      </c>
      <c r="L57" s="9">
        <f t="shared" si="3"/>
        <v>-2.8188481165058291E-2</v>
      </c>
    </row>
    <row r="58" spans="2:12" x14ac:dyDescent="0.2">
      <c r="B58" s="88" t="s">
        <v>118</v>
      </c>
      <c r="C58" s="89">
        <v>1.7573548555063784E-3</v>
      </c>
      <c r="D58" s="90">
        <v>4.1885328543279254E-2</v>
      </c>
      <c r="E58" s="91">
        <v>15364</v>
      </c>
      <c r="F58" s="92">
        <v>0</v>
      </c>
      <c r="G58" s="5"/>
      <c r="H58" s="88" t="s">
        <v>118</v>
      </c>
      <c r="I58" s="109">
        <v>1.4308241402323191E-2</v>
      </c>
      <c r="J58" s="103"/>
      <c r="K58" s="9">
        <f t="shared" si="2"/>
        <v>0.34100476805530194</v>
      </c>
      <c r="L58" s="9">
        <f t="shared" si="3"/>
        <v>-6.003213625541601E-4</v>
      </c>
    </row>
    <row r="59" spans="2:12" x14ac:dyDescent="0.2">
      <c r="B59" s="88" t="s">
        <v>119</v>
      </c>
      <c r="C59" s="89">
        <v>1.4644623795886488E-2</v>
      </c>
      <c r="D59" s="90">
        <v>0.12012950540883337</v>
      </c>
      <c r="E59" s="91">
        <v>15364</v>
      </c>
      <c r="F59" s="92">
        <v>0</v>
      </c>
      <c r="G59" s="5"/>
      <c r="H59" s="88" t="s">
        <v>119</v>
      </c>
      <c r="I59" s="109">
        <v>5.3002963894265336E-2</v>
      </c>
      <c r="J59" s="103"/>
      <c r="K59" s="9">
        <f t="shared" si="2"/>
        <v>0.43475377052644154</v>
      </c>
      <c r="L59" s="9">
        <f t="shared" si="3"/>
        <v>-6.4614306340213595E-3</v>
      </c>
    </row>
    <row r="60" spans="2:12" x14ac:dyDescent="0.2">
      <c r="B60" s="88" t="s">
        <v>120</v>
      </c>
      <c r="C60" s="89">
        <v>1.3668315542827388E-2</v>
      </c>
      <c r="D60" s="90">
        <v>0.11611360912056913</v>
      </c>
      <c r="E60" s="91">
        <v>15364</v>
      </c>
      <c r="F60" s="92">
        <v>0</v>
      </c>
      <c r="G60" s="5"/>
      <c r="H60" s="88" t="s">
        <v>120</v>
      </c>
      <c r="I60" s="109">
        <v>5.2517525378136851E-2</v>
      </c>
      <c r="J60" s="103"/>
      <c r="K60" s="9">
        <f t="shared" si="2"/>
        <v>0.4461122142534788</v>
      </c>
      <c r="L60" s="9">
        <f t="shared" si="3"/>
        <v>-6.182101424919529E-3</v>
      </c>
    </row>
    <row r="61" spans="2:12" x14ac:dyDescent="0.2">
      <c r="B61" s="88" t="s">
        <v>121</v>
      </c>
      <c r="C61" s="89">
        <v>0.71563394949231973</v>
      </c>
      <c r="D61" s="90">
        <v>0.45112664083082316</v>
      </c>
      <c r="E61" s="91">
        <v>15364</v>
      </c>
      <c r="F61" s="92">
        <v>0</v>
      </c>
      <c r="G61" s="5"/>
      <c r="H61" s="88" t="s">
        <v>121</v>
      </c>
      <c r="I61" s="109">
        <v>5.7417140222264407E-2</v>
      </c>
      <c r="J61" s="103"/>
      <c r="K61" s="9">
        <f t="shared" si="2"/>
        <v>3.6192687193957948E-2</v>
      </c>
      <c r="L61" s="9">
        <f t="shared" si="3"/>
        <v>-9.108230617934715E-2</v>
      </c>
    </row>
    <row r="62" spans="2:12" x14ac:dyDescent="0.2">
      <c r="B62" s="88" t="s">
        <v>122</v>
      </c>
      <c r="C62" s="89">
        <v>0.576933090341057</v>
      </c>
      <c r="D62" s="90">
        <v>0.49406192650025244</v>
      </c>
      <c r="E62" s="91">
        <v>15364</v>
      </c>
      <c r="F62" s="92">
        <v>0</v>
      </c>
      <c r="G62" s="5"/>
      <c r="H62" s="88" t="s">
        <v>122</v>
      </c>
      <c r="I62" s="109">
        <v>6.791245128870102E-2</v>
      </c>
      <c r="J62" s="103"/>
      <c r="K62" s="9">
        <f t="shared" si="2"/>
        <v>5.8153663241362036E-2</v>
      </c>
      <c r="L62" s="9">
        <f t="shared" si="3"/>
        <v>-7.9303703226374311E-2</v>
      </c>
    </row>
    <row r="63" spans="2:12" x14ac:dyDescent="0.2">
      <c r="B63" s="88" t="s">
        <v>123</v>
      </c>
      <c r="C63" s="89">
        <v>0.4614683676126009</v>
      </c>
      <c r="D63" s="90">
        <v>0.49852932664841865</v>
      </c>
      <c r="E63" s="91">
        <v>15364</v>
      </c>
      <c r="F63" s="92">
        <v>0</v>
      </c>
      <c r="G63" s="5"/>
      <c r="H63" s="88" t="s">
        <v>123</v>
      </c>
      <c r="I63" s="109">
        <v>7.7372756887087182E-2</v>
      </c>
      <c r="J63" s="103"/>
      <c r="K63" s="9">
        <f t="shared" si="2"/>
        <v>8.3581195411001424E-2</v>
      </c>
      <c r="L63" s="9">
        <f t="shared" si="3"/>
        <v>-7.1620821303359936E-2</v>
      </c>
    </row>
    <row r="64" spans="2:12" x14ac:dyDescent="0.2">
      <c r="B64" s="88" t="s">
        <v>124</v>
      </c>
      <c r="C64" s="89">
        <v>0.10784951835459516</v>
      </c>
      <c r="D64" s="90">
        <v>0.31020035898548803</v>
      </c>
      <c r="E64" s="91">
        <v>15364</v>
      </c>
      <c r="F64" s="92">
        <v>0</v>
      </c>
      <c r="G64" s="5"/>
      <c r="H64" s="88" t="s">
        <v>124</v>
      </c>
      <c r="I64" s="109">
        <v>7.7062496362273247E-2</v>
      </c>
      <c r="J64" s="103"/>
      <c r="K64" s="9">
        <f t="shared" si="2"/>
        <v>0.22163527944084585</v>
      </c>
      <c r="L64" s="9">
        <f t="shared" si="3"/>
        <v>-2.6792854602282163E-2</v>
      </c>
    </row>
    <row r="65" spans="2:12" x14ac:dyDescent="0.2">
      <c r="B65" s="88" t="s">
        <v>125</v>
      </c>
      <c r="C65" s="89">
        <v>5.3762041135121064E-2</v>
      </c>
      <c r="D65" s="90">
        <v>0.22555486113131334</v>
      </c>
      <c r="E65" s="91">
        <v>15364</v>
      </c>
      <c r="F65" s="92">
        <v>0</v>
      </c>
      <c r="G65" s="5"/>
      <c r="H65" s="88" t="s">
        <v>125</v>
      </c>
      <c r="I65" s="109">
        <v>4.7043044917962823E-2</v>
      </c>
      <c r="J65" s="103"/>
      <c r="K65" s="9">
        <f t="shared" si="2"/>
        <v>0.19735293923036704</v>
      </c>
      <c r="L65" s="9">
        <f t="shared" si="3"/>
        <v>-1.1212926661458466E-2</v>
      </c>
    </row>
    <row r="66" spans="2:12" x14ac:dyDescent="0.2">
      <c r="B66" s="88" t="s">
        <v>126</v>
      </c>
      <c r="C66" s="89">
        <v>9.372559229367354E-3</v>
      </c>
      <c r="D66" s="90">
        <v>9.6360358646135666E-2</v>
      </c>
      <c r="E66" s="91">
        <v>15364</v>
      </c>
      <c r="F66" s="92">
        <v>0</v>
      </c>
      <c r="G66" s="5"/>
      <c r="H66" s="88" t="s">
        <v>126</v>
      </c>
      <c r="I66" s="109">
        <v>3.9415405851611587E-2</v>
      </c>
      <c r="J66" s="103"/>
      <c r="K66" s="9">
        <f t="shared" si="0"/>
        <v>0.40520794208650102</v>
      </c>
      <c r="L66" s="9">
        <f t="shared" si="1"/>
        <v>-3.833767651803952E-3</v>
      </c>
    </row>
    <row r="67" spans="2:12" x14ac:dyDescent="0.2">
      <c r="B67" s="88" t="s">
        <v>127</v>
      </c>
      <c r="C67" s="89">
        <v>7.9731840666493109E-2</v>
      </c>
      <c r="D67" s="90">
        <v>0.27088641589164514</v>
      </c>
      <c r="E67" s="91">
        <v>15364</v>
      </c>
      <c r="F67" s="92">
        <v>0</v>
      </c>
      <c r="G67" s="5"/>
      <c r="H67" s="88" t="s">
        <v>127</v>
      </c>
      <c r="I67" s="109">
        <v>7.3589114286008145E-2</v>
      </c>
      <c r="J67" s="103"/>
      <c r="K67" s="9">
        <f t="shared" si="0"/>
        <v>0.25000042371285447</v>
      </c>
      <c r="L67" s="9">
        <f t="shared" si="1"/>
        <v>-2.1659984372886819E-2</v>
      </c>
    </row>
    <row r="68" spans="2:12" x14ac:dyDescent="0.2">
      <c r="B68" s="88" t="s">
        <v>128</v>
      </c>
      <c r="C68" s="89">
        <v>2.4733142410830514E-3</v>
      </c>
      <c r="D68" s="90">
        <v>4.9672502968783318E-2</v>
      </c>
      <c r="E68" s="91">
        <v>15364</v>
      </c>
      <c r="F68" s="92">
        <v>0</v>
      </c>
      <c r="G68" s="5"/>
      <c r="H68" s="88" t="s">
        <v>128</v>
      </c>
      <c r="I68" s="109">
        <v>2.2315836196039711E-2</v>
      </c>
      <c r="J68" s="103"/>
      <c r="K68" s="9">
        <f t="shared" si="0"/>
        <v>0.44814818642346382</v>
      </c>
      <c r="L68" s="9">
        <f t="shared" si="1"/>
        <v>-1.1111595383069051E-3</v>
      </c>
    </row>
    <row r="69" spans="2:12" x14ac:dyDescent="0.2">
      <c r="B69" s="88" t="s">
        <v>129</v>
      </c>
      <c r="C69" s="89">
        <v>0.13531632387399115</v>
      </c>
      <c r="D69" s="90">
        <v>0.34207226202351931</v>
      </c>
      <c r="E69" s="91">
        <v>15364</v>
      </c>
      <c r="F69" s="92">
        <v>0</v>
      </c>
      <c r="G69" s="5"/>
      <c r="H69" s="88" t="s">
        <v>129</v>
      </c>
      <c r="I69" s="109">
        <v>6.7563874154939099E-2</v>
      </c>
      <c r="J69" s="103"/>
      <c r="K69" s="9">
        <f t="shared" si="0"/>
        <v>0.17078665990635333</v>
      </c>
      <c r="L69" s="9">
        <f t="shared" si="1"/>
        <v>-2.6726794576237004E-2</v>
      </c>
    </row>
    <row r="70" spans="2:12" x14ac:dyDescent="0.2">
      <c r="B70" s="88" t="s">
        <v>130</v>
      </c>
      <c r="C70" s="89">
        <v>0.45333246550377504</v>
      </c>
      <c r="D70" s="90">
        <v>0.4978335789472465</v>
      </c>
      <c r="E70" s="91">
        <v>15364</v>
      </c>
      <c r="F70" s="92">
        <v>0</v>
      </c>
      <c r="G70" s="5"/>
      <c r="H70" s="88" t="s">
        <v>130</v>
      </c>
      <c r="I70" s="109">
        <v>5.9389479674421292E-2</v>
      </c>
      <c r="J70" s="103"/>
      <c r="K70" s="9">
        <f t="shared" si="0"/>
        <v>6.5215167882578445E-2</v>
      </c>
      <c r="L70" s="9">
        <f t="shared" si="1"/>
        <v>-5.4080681545679112E-2</v>
      </c>
    </row>
    <row r="71" spans="2:12" x14ac:dyDescent="0.2">
      <c r="B71" s="88" t="s">
        <v>131</v>
      </c>
      <c r="C71" s="89">
        <v>0.14013277792241602</v>
      </c>
      <c r="D71" s="90">
        <v>0.34713603343181343</v>
      </c>
      <c r="E71" s="91">
        <v>15364</v>
      </c>
      <c r="F71" s="92">
        <v>0</v>
      </c>
      <c r="G71" s="5"/>
      <c r="H71" s="88" t="s">
        <v>131</v>
      </c>
      <c r="I71" s="109">
        <v>4.0714077452885446E-2</v>
      </c>
      <c r="J71" s="103"/>
      <c r="K71" s="9">
        <f t="shared" si="0"/>
        <v>0.10085009133959823</v>
      </c>
      <c r="L71" s="9">
        <f t="shared" si="1"/>
        <v>-1.6435564806158119E-2</v>
      </c>
    </row>
    <row r="72" spans="2:12" x14ac:dyDescent="0.2">
      <c r="B72" s="88" t="s">
        <v>132</v>
      </c>
      <c r="C72" s="89">
        <v>3.3259567820879979E-2</v>
      </c>
      <c r="D72" s="90">
        <v>0.17931944088349322</v>
      </c>
      <c r="E72" s="91">
        <v>15364</v>
      </c>
      <c r="F72" s="92">
        <v>0</v>
      </c>
      <c r="G72" s="5"/>
      <c r="H72" s="88" t="s">
        <v>132</v>
      </c>
      <c r="I72" s="109">
        <v>5.6384555507833091E-2</v>
      </c>
      <c r="J72" s="103"/>
      <c r="K72" s="9">
        <f t="shared" ref="K72:K103" si="4">((1-C72)/D72)*I72</f>
        <v>0.30397836002224482</v>
      </c>
      <c r="L72" s="9">
        <f t="shared" ref="L72:L103" si="5">((0-C72)/D72)*I72</f>
        <v>-1.0458018041565143E-2</v>
      </c>
    </row>
    <row r="73" spans="2:12" x14ac:dyDescent="0.2">
      <c r="B73" s="88" t="s">
        <v>133</v>
      </c>
      <c r="C73" s="89">
        <v>0.10706847175214788</v>
      </c>
      <c r="D73" s="90">
        <v>0.30921034453121615</v>
      </c>
      <c r="E73" s="91">
        <v>15364</v>
      </c>
      <c r="F73" s="92">
        <v>0</v>
      </c>
      <c r="G73" s="5"/>
      <c r="H73" s="88" t="s">
        <v>133</v>
      </c>
      <c r="I73" s="109">
        <v>1.2413278251813684E-2</v>
      </c>
      <c r="J73" s="103"/>
      <c r="K73" s="9">
        <f t="shared" si="4"/>
        <v>3.5846819862259877E-2</v>
      </c>
      <c r="L73" s="9">
        <f t="shared" si="5"/>
        <v>-4.2982738299743063E-3</v>
      </c>
    </row>
    <row r="74" spans="2:12" x14ac:dyDescent="0.2">
      <c r="B74" s="88" t="s">
        <v>134</v>
      </c>
      <c r="C74" s="89">
        <v>7.4850299401197596E-3</v>
      </c>
      <c r="D74" s="90">
        <v>8.6194476804500819E-2</v>
      </c>
      <c r="E74" s="91">
        <v>15364</v>
      </c>
      <c r="F74" s="92">
        <v>0</v>
      </c>
      <c r="G74" s="5"/>
      <c r="H74" s="88" t="s">
        <v>134</v>
      </c>
      <c r="I74" s="109">
        <v>3.8617324910098554E-2</v>
      </c>
      <c r="J74" s="103"/>
      <c r="K74" s="9">
        <f t="shared" si="4"/>
        <v>0.44467203117749815</v>
      </c>
      <c r="L74" s="9">
        <f t="shared" si="5"/>
        <v>-3.3534843980203483E-3</v>
      </c>
    </row>
    <row r="75" spans="2:12" x14ac:dyDescent="0.2">
      <c r="B75" s="88" t="s">
        <v>135</v>
      </c>
      <c r="C75" s="89">
        <v>1.8224420723769851E-3</v>
      </c>
      <c r="D75" s="90">
        <v>4.2652540211403037E-2</v>
      </c>
      <c r="E75" s="91">
        <v>15364</v>
      </c>
      <c r="F75" s="92">
        <v>0</v>
      </c>
      <c r="G75" s="5"/>
      <c r="H75" s="88" t="s">
        <v>135</v>
      </c>
      <c r="I75" s="109">
        <v>8.6233736967042014E-3</v>
      </c>
      <c r="J75" s="103"/>
      <c r="K75" s="9">
        <f t="shared" si="4"/>
        <v>0.20180880329777556</v>
      </c>
      <c r="L75" s="9">
        <f t="shared" si="5"/>
        <v>-3.6845634404914684E-4</v>
      </c>
    </row>
    <row r="76" spans="2:12" x14ac:dyDescent="0.2">
      <c r="B76" s="88" t="s">
        <v>136</v>
      </c>
      <c r="C76" s="89">
        <v>3.1632387399114816E-2</v>
      </c>
      <c r="D76" s="90">
        <v>0.17502506487241304</v>
      </c>
      <c r="E76" s="91">
        <v>15364</v>
      </c>
      <c r="F76" s="92">
        <v>0</v>
      </c>
      <c r="G76" s="5"/>
      <c r="H76" s="88" t="s">
        <v>136</v>
      </c>
      <c r="I76" s="109">
        <v>5.8238431687782734E-2</v>
      </c>
      <c r="J76" s="103"/>
      <c r="K76" s="9">
        <f t="shared" si="4"/>
        <v>0.32221791259571148</v>
      </c>
      <c r="L76" s="9">
        <f t="shared" si="5"/>
        <v>-1.0525467503798612E-2</v>
      </c>
    </row>
    <row r="77" spans="2:12" x14ac:dyDescent="0.2">
      <c r="B77" s="88" t="s">
        <v>137</v>
      </c>
      <c r="C77" s="89">
        <v>0.10342358760739391</v>
      </c>
      <c r="D77" s="90">
        <v>0.30452123879743115</v>
      </c>
      <c r="E77" s="91">
        <v>15364</v>
      </c>
      <c r="F77" s="92">
        <v>0</v>
      </c>
      <c r="G77" s="5"/>
      <c r="H77" s="88" t="s">
        <v>137</v>
      </c>
      <c r="I77" s="109">
        <v>-1.6532177689266979E-2</v>
      </c>
      <c r="J77" s="103"/>
      <c r="K77" s="9">
        <f t="shared" si="4"/>
        <v>-4.8674307973441452E-2</v>
      </c>
      <c r="L77" s="9">
        <f t="shared" si="5"/>
        <v>5.614771351709508E-3</v>
      </c>
    </row>
    <row r="78" spans="2:12" x14ac:dyDescent="0.2">
      <c r="B78" s="88" t="s">
        <v>138</v>
      </c>
      <c r="C78" s="89">
        <v>3.7750585784951836E-3</v>
      </c>
      <c r="D78" s="90">
        <v>6.1327418889525878E-2</v>
      </c>
      <c r="E78" s="91">
        <v>15364</v>
      </c>
      <c r="F78" s="92">
        <v>0</v>
      </c>
      <c r="G78" s="5"/>
      <c r="H78" s="88" t="s">
        <v>138</v>
      </c>
      <c r="I78" s="109">
        <v>-3.5155274623629653E-3</v>
      </c>
      <c r="J78" s="103"/>
      <c r="K78" s="9">
        <f t="shared" si="4"/>
        <v>-5.7107509229552586E-2</v>
      </c>
      <c r="L78" s="9">
        <f t="shared" si="5"/>
        <v>2.1640111951614074E-4</v>
      </c>
    </row>
    <row r="79" spans="2:12" x14ac:dyDescent="0.2">
      <c r="B79" s="88" t="s">
        <v>139</v>
      </c>
      <c r="C79" s="89">
        <v>9.4766987763603233E-2</v>
      </c>
      <c r="D79" s="90">
        <v>0.29290235530401543</v>
      </c>
      <c r="E79" s="91">
        <v>15364</v>
      </c>
      <c r="F79" s="92">
        <v>0</v>
      </c>
      <c r="G79" s="5"/>
      <c r="H79" s="88" t="s">
        <v>139</v>
      </c>
      <c r="I79" s="109">
        <v>2.3170181679054894E-2</v>
      </c>
      <c r="J79" s="103"/>
      <c r="K79" s="9">
        <f t="shared" si="4"/>
        <v>7.1608892778022307E-2</v>
      </c>
      <c r="L79" s="9">
        <f t="shared" si="5"/>
        <v>-7.4965881424216632E-3</v>
      </c>
    </row>
    <row r="80" spans="2:12" x14ac:dyDescent="0.2">
      <c r="B80" s="88" t="s">
        <v>140</v>
      </c>
      <c r="C80" s="89">
        <v>8.8063004425930749E-2</v>
      </c>
      <c r="D80" s="90">
        <v>0.28339572868358875</v>
      </c>
      <c r="E80" s="91">
        <v>15364</v>
      </c>
      <c r="F80" s="92">
        <v>0</v>
      </c>
      <c r="G80" s="5"/>
      <c r="H80" s="88" t="s">
        <v>140</v>
      </c>
      <c r="I80" s="109">
        <v>-1.3561743576877391E-2</v>
      </c>
      <c r="J80" s="103"/>
      <c r="K80" s="9">
        <f t="shared" si="4"/>
        <v>-4.3640233216259088E-2</v>
      </c>
      <c r="L80" s="9">
        <f t="shared" si="5"/>
        <v>4.2142056628076911E-3</v>
      </c>
    </row>
    <row r="81" spans="2:12" x14ac:dyDescent="0.2">
      <c r="B81" s="88" t="s">
        <v>141</v>
      </c>
      <c r="C81" s="89">
        <v>0.42788336370736796</v>
      </c>
      <c r="D81" s="90">
        <v>0.49478795974131634</v>
      </c>
      <c r="E81" s="91">
        <v>15364</v>
      </c>
      <c r="F81" s="92">
        <v>0</v>
      </c>
      <c r="G81" s="5"/>
      <c r="H81" s="88" t="s">
        <v>141</v>
      </c>
      <c r="I81" s="109">
        <v>-5.9946876688756728E-2</v>
      </c>
      <c r="J81" s="103"/>
      <c r="K81" s="9">
        <f t="shared" si="4"/>
        <v>-6.9315763999899166E-2</v>
      </c>
      <c r="L81" s="9">
        <f t="shared" si="5"/>
        <v>5.1840936579674327E-2</v>
      </c>
    </row>
    <row r="82" spans="2:12" x14ac:dyDescent="0.2">
      <c r="B82" s="88" t="s">
        <v>142</v>
      </c>
      <c r="C82" s="89">
        <v>1.5816193699557408E-2</v>
      </c>
      <c r="D82" s="90">
        <v>0.12476800444302283</v>
      </c>
      <c r="E82" s="91">
        <v>15364</v>
      </c>
      <c r="F82" s="92">
        <v>0</v>
      </c>
      <c r="G82" s="5"/>
      <c r="H82" s="88" t="s">
        <v>142</v>
      </c>
      <c r="I82" s="109">
        <v>2.4394096729238892E-2</v>
      </c>
      <c r="J82" s="103"/>
      <c r="K82" s="9">
        <f t="shared" si="4"/>
        <v>0.19242333062405631</v>
      </c>
      <c r="L82" s="9">
        <f t="shared" si="5"/>
        <v>-3.0923132955258041E-3</v>
      </c>
    </row>
    <row r="83" spans="2:12" x14ac:dyDescent="0.2">
      <c r="B83" s="88" t="s">
        <v>143</v>
      </c>
      <c r="C83" s="89">
        <v>6.3394949231970837E-2</v>
      </c>
      <c r="D83" s="90">
        <v>0.24367990174800705</v>
      </c>
      <c r="E83" s="91">
        <v>15364</v>
      </c>
      <c r="F83" s="92">
        <v>0</v>
      </c>
      <c r="G83" s="5"/>
      <c r="H83" s="88" t="s">
        <v>143</v>
      </c>
      <c r="I83" s="109">
        <v>2.2623757816480927E-3</v>
      </c>
      <c r="J83" s="103"/>
      <c r="K83" s="9">
        <f t="shared" si="4"/>
        <v>8.6956395198242945E-3</v>
      </c>
      <c r="L83" s="9">
        <f t="shared" si="5"/>
        <v>-5.8857212594224208E-4</v>
      </c>
    </row>
    <row r="84" spans="2:12" x14ac:dyDescent="0.2">
      <c r="B84" s="88" t="s">
        <v>144</v>
      </c>
      <c r="C84" s="89">
        <v>9.437646446237959E-3</v>
      </c>
      <c r="D84" s="90">
        <v>9.6691187748809207E-2</v>
      </c>
      <c r="E84" s="91">
        <v>15364</v>
      </c>
      <c r="F84" s="92">
        <v>0</v>
      </c>
      <c r="G84" s="5"/>
      <c r="H84" s="88" t="s">
        <v>144</v>
      </c>
      <c r="I84" s="109">
        <v>3.8883771158735453E-2</v>
      </c>
      <c r="J84" s="103"/>
      <c r="K84" s="9">
        <f t="shared" si="4"/>
        <v>0.39834860622567164</v>
      </c>
      <c r="L84" s="9">
        <f t="shared" si="5"/>
        <v>-3.7952919313175891E-3</v>
      </c>
    </row>
    <row r="85" spans="2:12" x14ac:dyDescent="0.2">
      <c r="B85" s="88" t="s">
        <v>145</v>
      </c>
      <c r="C85" s="89">
        <v>0.17384795626139027</v>
      </c>
      <c r="D85" s="90">
        <v>0.37899101983423622</v>
      </c>
      <c r="E85" s="91">
        <v>15364</v>
      </c>
      <c r="F85" s="92">
        <v>0</v>
      </c>
      <c r="G85" s="5"/>
      <c r="H85" s="88" t="s">
        <v>145</v>
      </c>
      <c r="I85" s="109">
        <v>6.6506955755030045E-2</v>
      </c>
      <c r="J85" s="103"/>
      <c r="K85" s="9">
        <f t="shared" si="4"/>
        <v>0.14497667370557552</v>
      </c>
      <c r="L85" s="9">
        <f t="shared" si="5"/>
        <v>-3.0507578623461141E-2</v>
      </c>
    </row>
    <row r="86" spans="2:12" x14ac:dyDescent="0.2">
      <c r="B86" s="88" t="s">
        <v>146</v>
      </c>
      <c r="C86" s="89">
        <v>7.4199427232491538E-3</v>
      </c>
      <c r="D86" s="90">
        <v>8.5821713828401869E-2</v>
      </c>
      <c r="E86" s="91">
        <v>15364</v>
      </c>
      <c r="F86" s="92">
        <v>0</v>
      </c>
      <c r="G86" s="5"/>
      <c r="H86" s="88" t="s">
        <v>146</v>
      </c>
      <c r="I86" s="109">
        <v>1.2656848850894453E-3</v>
      </c>
      <c r="J86" s="103"/>
      <c r="K86" s="9">
        <f t="shared" si="4"/>
        <v>1.4638411652420779E-2</v>
      </c>
      <c r="L86" s="9">
        <f t="shared" si="5"/>
        <v>-1.0942812645088319E-4</v>
      </c>
    </row>
    <row r="87" spans="2:12" x14ac:dyDescent="0.2">
      <c r="B87" s="88" t="s">
        <v>147</v>
      </c>
      <c r="C87" s="89">
        <v>1.2171309554803436E-2</v>
      </c>
      <c r="D87" s="90">
        <v>0.10965377961591656</v>
      </c>
      <c r="E87" s="91">
        <v>15364</v>
      </c>
      <c r="F87" s="92">
        <v>0</v>
      </c>
      <c r="G87" s="5"/>
      <c r="H87" s="88" t="s">
        <v>147</v>
      </c>
      <c r="I87" s="109">
        <v>-6.3932939601758264E-3</v>
      </c>
      <c r="J87" s="103"/>
      <c r="K87" s="9">
        <f t="shared" si="4"/>
        <v>-5.7594724253307555E-2</v>
      </c>
      <c r="L87" s="9">
        <f t="shared" si="5"/>
        <v>7.0964047146132385E-4</v>
      </c>
    </row>
    <row r="88" spans="2:12" x14ac:dyDescent="0.2">
      <c r="B88" s="88" t="s">
        <v>148</v>
      </c>
      <c r="C88" s="89">
        <v>7.8104660244727932E-4</v>
      </c>
      <c r="D88" s="90">
        <v>2.7937204019061797E-2</v>
      </c>
      <c r="E88" s="91">
        <v>15364</v>
      </c>
      <c r="F88" s="92">
        <v>0</v>
      </c>
      <c r="G88" s="5"/>
      <c r="H88" s="88" t="s">
        <v>148</v>
      </c>
      <c r="I88" s="109">
        <v>1.5419778187899895E-3</v>
      </c>
      <c r="J88" s="103"/>
      <c r="K88" s="9">
        <f t="shared" si="4"/>
        <v>5.5151312250227028E-2</v>
      </c>
      <c r="L88" s="9">
        <f t="shared" si="5"/>
        <v>-4.3109415516071146E-5</v>
      </c>
    </row>
    <row r="89" spans="2:12" x14ac:dyDescent="0.2">
      <c r="B89" s="88" t="s">
        <v>149</v>
      </c>
      <c r="C89" s="89">
        <v>0.60492059359541794</v>
      </c>
      <c r="D89" s="90">
        <v>0.48888365216551299</v>
      </c>
      <c r="E89" s="91">
        <v>15364</v>
      </c>
      <c r="F89" s="92">
        <v>0</v>
      </c>
      <c r="G89" s="5"/>
      <c r="H89" s="88" t="s">
        <v>149</v>
      </c>
      <c r="I89" s="109">
        <v>-7.5908170246328122E-2</v>
      </c>
      <c r="J89" s="103"/>
      <c r="K89" s="9">
        <f t="shared" si="4"/>
        <v>-6.1343337436908507E-2</v>
      </c>
      <c r="L89" s="9">
        <f t="shared" si="5"/>
        <v>9.3925037584617455E-2</v>
      </c>
    </row>
    <row r="90" spans="2:12" x14ac:dyDescent="0.2">
      <c r="B90" s="88" t="s">
        <v>150</v>
      </c>
      <c r="C90" s="89">
        <v>1.0413954699297059E-3</v>
      </c>
      <c r="D90" s="90">
        <v>3.225490165475247E-2</v>
      </c>
      <c r="E90" s="91">
        <v>15364</v>
      </c>
      <c r="F90" s="92">
        <v>0</v>
      </c>
      <c r="G90" s="5"/>
      <c r="H90" s="88" t="s">
        <v>150</v>
      </c>
      <c r="I90" s="109">
        <v>-5.7538884049672281E-4</v>
      </c>
      <c r="J90" s="103"/>
      <c r="K90" s="9">
        <f t="shared" si="4"/>
        <v>-1.7820225878136923E-2</v>
      </c>
      <c r="L90" s="9">
        <f t="shared" si="5"/>
        <v>1.8577248765323874E-5</v>
      </c>
    </row>
    <row r="91" spans="2:12" x14ac:dyDescent="0.2">
      <c r="B91" s="88" t="s">
        <v>151</v>
      </c>
      <c r="C91" s="89">
        <v>3.1241864097891173E-3</v>
      </c>
      <c r="D91" s="90">
        <v>5.5808857644399787E-2</v>
      </c>
      <c r="E91" s="91">
        <v>15364</v>
      </c>
      <c r="F91" s="92">
        <v>0</v>
      </c>
      <c r="G91" s="5"/>
      <c r="H91" s="88" t="s">
        <v>151</v>
      </c>
      <c r="I91" s="109">
        <v>-1.8071208817911528E-3</v>
      </c>
      <c r="J91" s="103"/>
      <c r="K91" s="9">
        <f t="shared" si="4"/>
        <v>-3.227937598669315E-2</v>
      </c>
      <c r="L91" s="9">
        <f t="shared" si="5"/>
        <v>1.011628393419477E-4</v>
      </c>
    </row>
    <row r="92" spans="2:12" x14ac:dyDescent="0.2">
      <c r="B92" s="88" t="s">
        <v>152</v>
      </c>
      <c r="C92" s="89">
        <v>5.7602186930486854E-2</v>
      </c>
      <c r="D92" s="90">
        <v>0.23299722836798747</v>
      </c>
      <c r="E92" s="91">
        <v>15364</v>
      </c>
      <c r="F92" s="92">
        <v>0</v>
      </c>
      <c r="G92" s="5"/>
      <c r="H92" s="88" t="s">
        <v>152</v>
      </c>
      <c r="I92" s="109">
        <v>-1.2154745213668675E-2</v>
      </c>
      <c r="J92" s="103"/>
      <c r="K92" s="9">
        <f t="shared" si="4"/>
        <v>-4.9161980972956036E-2</v>
      </c>
      <c r="L92" s="9">
        <f t="shared" si="5"/>
        <v>3.0049280448281022E-3</v>
      </c>
    </row>
    <row r="93" spans="2:12" x14ac:dyDescent="0.2">
      <c r="B93" s="88" t="s">
        <v>153</v>
      </c>
      <c r="C93" s="89">
        <v>8.1359021088258272E-3</v>
      </c>
      <c r="D93" s="90">
        <v>8.9834483773229112E-2</v>
      </c>
      <c r="E93" s="91">
        <v>15364</v>
      </c>
      <c r="F93" s="92">
        <v>0</v>
      </c>
      <c r="G93" s="5"/>
      <c r="H93" s="88" t="s">
        <v>153</v>
      </c>
      <c r="I93" s="109">
        <v>-2.0028037690231033E-4</v>
      </c>
      <c r="J93" s="103"/>
      <c r="K93" s="9">
        <f t="shared" si="4"/>
        <v>-2.2112991249882692E-3</v>
      </c>
      <c r="L93" s="9">
        <f t="shared" si="5"/>
        <v>1.8138486162053524E-5</v>
      </c>
    </row>
    <row r="94" spans="2:12" x14ac:dyDescent="0.2">
      <c r="B94" s="88" t="s">
        <v>154</v>
      </c>
      <c r="C94" s="89">
        <v>6.5087216870606619E-5</v>
      </c>
      <c r="D94" s="90">
        <v>8.0676648957805821E-3</v>
      </c>
      <c r="E94" s="91">
        <v>15364</v>
      </c>
      <c r="F94" s="92">
        <v>0</v>
      </c>
      <c r="G94" s="5"/>
      <c r="H94" s="88" t="s">
        <v>154</v>
      </c>
      <c r="I94" s="109">
        <v>2.0952571235243792E-3</v>
      </c>
      <c r="J94" s="103"/>
      <c r="K94" s="9">
        <f t="shared" si="4"/>
        <v>0.25969357628690509</v>
      </c>
      <c r="L94" s="9">
        <f t="shared" si="5"/>
        <v>-1.6903832343090875E-5</v>
      </c>
    </row>
    <row r="95" spans="2:12" x14ac:dyDescent="0.2">
      <c r="B95" s="88" t="s">
        <v>155</v>
      </c>
      <c r="C95" s="89">
        <v>0.3066909658942984</v>
      </c>
      <c r="D95" s="90">
        <v>0.46113496704778167</v>
      </c>
      <c r="E95" s="91">
        <v>15364</v>
      </c>
      <c r="F95" s="92">
        <v>0</v>
      </c>
      <c r="G95" s="5"/>
      <c r="H95" s="88" t="s">
        <v>155</v>
      </c>
      <c r="I95" s="109">
        <v>8.3878072763765243E-2</v>
      </c>
      <c r="J95" s="103"/>
      <c r="K95" s="9">
        <f t="shared" si="4"/>
        <v>0.12610933840648897</v>
      </c>
      <c r="L95" s="9">
        <f t="shared" si="5"/>
        <v>-5.5785505310868955E-2</v>
      </c>
    </row>
    <row r="96" spans="2:12" x14ac:dyDescent="0.2">
      <c r="B96" s="88" t="s">
        <v>156</v>
      </c>
      <c r="C96" s="89">
        <v>1.8875292892475918E-3</v>
      </c>
      <c r="D96" s="90">
        <v>4.3406095799429355E-2</v>
      </c>
      <c r="E96" s="91">
        <v>15364</v>
      </c>
      <c r="F96" s="92">
        <v>0</v>
      </c>
      <c r="G96" s="5"/>
      <c r="H96" s="88" t="s">
        <v>156</v>
      </c>
      <c r="I96" s="109">
        <v>1.7898592107341911E-3</v>
      </c>
      <c r="J96" s="103"/>
      <c r="K96" s="9">
        <f t="shared" si="4"/>
        <v>4.1157371243552086E-2</v>
      </c>
      <c r="L96" s="9">
        <f t="shared" si="5"/>
        <v>-7.7832655106815172E-5</v>
      </c>
    </row>
    <row r="97" spans="2:12" x14ac:dyDescent="0.2">
      <c r="B97" s="88" t="s">
        <v>157</v>
      </c>
      <c r="C97" s="89">
        <v>6.5087216870606619E-5</v>
      </c>
      <c r="D97" s="90">
        <v>8.0676648957805717E-3</v>
      </c>
      <c r="E97" s="91">
        <v>15364</v>
      </c>
      <c r="F97" s="92">
        <v>0</v>
      </c>
      <c r="G97" s="5"/>
      <c r="H97" s="88" t="s">
        <v>157</v>
      </c>
      <c r="I97" s="109">
        <v>3.394732843589399E-3</v>
      </c>
      <c r="J97" s="103"/>
      <c r="K97" s="9">
        <f t="shared" si="4"/>
        <v>0.42075519171004944</v>
      </c>
      <c r="L97" s="9">
        <f t="shared" si="5"/>
        <v>-2.738756699277807E-5</v>
      </c>
    </row>
    <row r="98" spans="2:12" x14ac:dyDescent="0.2">
      <c r="B98" s="88" t="s">
        <v>158</v>
      </c>
      <c r="C98" s="89">
        <v>1.3603228325956781E-2</v>
      </c>
      <c r="D98" s="90">
        <v>0.11584064016545328</v>
      </c>
      <c r="E98" s="91">
        <v>15364</v>
      </c>
      <c r="F98" s="92">
        <v>0</v>
      </c>
      <c r="G98" s="5"/>
      <c r="H98" s="88" t="s">
        <v>158</v>
      </c>
      <c r="I98" s="109">
        <v>6.7434581005792324E-3</v>
      </c>
      <c r="J98" s="103"/>
      <c r="K98" s="9">
        <f t="shared" si="4"/>
        <v>5.7421344450703835E-2</v>
      </c>
      <c r="L98" s="9">
        <f t="shared" si="5"/>
        <v>-7.9188789113804683E-4</v>
      </c>
    </row>
    <row r="99" spans="2:12" x14ac:dyDescent="0.2">
      <c r="B99" s="88" t="s">
        <v>159</v>
      </c>
      <c r="C99" s="89">
        <v>1.497005988023952E-3</v>
      </c>
      <c r="D99" s="90">
        <v>3.8663448598383381E-2</v>
      </c>
      <c r="E99" s="91">
        <v>15364</v>
      </c>
      <c r="F99" s="92">
        <v>0</v>
      </c>
      <c r="G99" s="5"/>
      <c r="H99" s="88" t="s">
        <v>159</v>
      </c>
      <c r="I99" s="109">
        <v>9.7485689246990161E-3</v>
      </c>
      <c r="J99" s="103"/>
      <c r="K99" s="9">
        <f t="shared" si="4"/>
        <v>0.25176169254211539</v>
      </c>
      <c r="L99" s="9">
        <f t="shared" si="5"/>
        <v>-3.7745381190721944E-4</v>
      </c>
    </row>
    <row r="100" spans="2:12" x14ac:dyDescent="0.2">
      <c r="B100" s="88" t="s">
        <v>160</v>
      </c>
      <c r="C100" s="89">
        <v>1.9526165061181986E-4</v>
      </c>
      <c r="D100" s="90">
        <v>1.3972695906035268E-2</v>
      </c>
      <c r="E100" s="91">
        <v>15364</v>
      </c>
      <c r="F100" s="92">
        <v>0</v>
      </c>
      <c r="G100" s="5"/>
      <c r="H100" s="88" t="s">
        <v>160</v>
      </c>
      <c r="I100" s="109">
        <v>5.4931830237654371E-3</v>
      </c>
      <c r="J100" s="103"/>
      <c r="K100" s="9">
        <f t="shared" si="4"/>
        <v>0.39306018342594007</v>
      </c>
      <c r="L100" s="9">
        <f t="shared" si="5"/>
        <v>-7.676456938205977E-5</v>
      </c>
    </row>
    <row r="101" spans="2:12" x14ac:dyDescent="0.2">
      <c r="B101" s="88" t="s">
        <v>161</v>
      </c>
      <c r="C101" s="89">
        <v>3.9052330122363966E-4</v>
      </c>
      <c r="D101" s="90">
        <v>1.9758446360408095E-2</v>
      </c>
      <c r="E101" s="91">
        <v>15364</v>
      </c>
      <c r="F101" s="92">
        <v>0</v>
      </c>
      <c r="G101" s="5"/>
      <c r="H101" s="88" t="s">
        <v>161</v>
      </c>
      <c r="I101" s="109">
        <v>3.4544768448767136E-5</v>
      </c>
      <c r="J101" s="103"/>
      <c r="K101" s="9">
        <f t="shared" si="4"/>
        <v>1.7476717188121718E-3</v>
      </c>
      <c r="L101" s="9">
        <f t="shared" si="5"/>
        <v>-6.8277316791724384E-7</v>
      </c>
    </row>
    <row r="102" spans="2:12" x14ac:dyDescent="0.2">
      <c r="B102" s="88" t="s">
        <v>162</v>
      </c>
      <c r="C102" s="89">
        <v>1.1064826868003124E-3</v>
      </c>
      <c r="D102" s="90">
        <v>3.3246508474405849E-2</v>
      </c>
      <c r="E102" s="91">
        <v>15364</v>
      </c>
      <c r="F102" s="92">
        <v>0</v>
      </c>
      <c r="G102" s="5"/>
      <c r="H102" s="88" t="s">
        <v>162</v>
      </c>
      <c r="I102" s="109">
        <v>-2.5513626001944043E-3</v>
      </c>
      <c r="J102" s="103"/>
      <c r="K102" s="9">
        <f t="shared" si="4"/>
        <v>-7.6655855865631145E-2</v>
      </c>
      <c r="L102" s="9">
        <f t="shared" si="5"/>
        <v>8.4912331381750805E-5</v>
      </c>
    </row>
    <row r="103" spans="2:12" x14ac:dyDescent="0.2">
      <c r="B103" s="88" t="s">
        <v>163</v>
      </c>
      <c r="C103" s="89">
        <v>0.26770372298880502</v>
      </c>
      <c r="D103" s="90">
        <v>0.44277669328196717</v>
      </c>
      <c r="E103" s="91">
        <v>15364</v>
      </c>
      <c r="F103" s="92">
        <v>0</v>
      </c>
      <c r="G103" s="5"/>
      <c r="H103" s="88" t="s">
        <v>163</v>
      </c>
      <c r="I103" s="109">
        <v>-2.7107077337652077E-2</v>
      </c>
      <c r="J103" s="103"/>
      <c r="K103" s="9">
        <f t="shared" si="4"/>
        <v>-4.4831654683269641E-2</v>
      </c>
      <c r="L103" s="9">
        <f t="shared" si="5"/>
        <v>1.6388996152545379E-2</v>
      </c>
    </row>
    <row r="104" spans="2:12" x14ac:dyDescent="0.2">
      <c r="B104" s="88" t="s">
        <v>164</v>
      </c>
      <c r="C104" s="89">
        <v>0.32498047383493883</v>
      </c>
      <c r="D104" s="90">
        <v>0.46838279692330126</v>
      </c>
      <c r="E104" s="91">
        <v>15364</v>
      </c>
      <c r="F104" s="92">
        <v>0</v>
      </c>
      <c r="G104" s="5"/>
      <c r="H104" s="88" t="s">
        <v>164</v>
      </c>
      <c r="I104" s="109">
        <v>-2.818893147942942E-2</v>
      </c>
      <c r="J104" s="103"/>
      <c r="K104" s="9">
        <f t="shared" ref="K104:K121" si="6">((1-C104)/D104)*I104</f>
        <v>-4.0625059876952981E-2</v>
      </c>
      <c r="L104" s="9">
        <f t="shared" ref="L104:L121" si="7">((0-C104)/D104)*I104</f>
        <v>1.9558473046536136E-2</v>
      </c>
    </row>
    <row r="105" spans="2:12" x14ac:dyDescent="0.2">
      <c r="B105" s="88" t="s">
        <v>165</v>
      </c>
      <c r="C105" s="89">
        <v>8.5199166883624056E-2</v>
      </c>
      <c r="D105" s="90">
        <v>0.27918693037343234</v>
      </c>
      <c r="E105" s="91">
        <v>15364</v>
      </c>
      <c r="F105" s="92">
        <v>0</v>
      </c>
      <c r="G105" s="5"/>
      <c r="H105" s="88" t="s">
        <v>165</v>
      </c>
      <c r="I105" s="109">
        <v>-1.5742677786507304E-2</v>
      </c>
      <c r="J105" s="103"/>
      <c r="K105" s="9">
        <f t="shared" si="6"/>
        <v>-5.158341307494814E-2</v>
      </c>
      <c r="L105" s="9">
        <f t="shared" si="7"/>
        <v>4.8041755756034945E-3</v>
      </c>
    </row>
    <row r="106" spans="2:12" x14ac:dyDescent="0.2">
      <c r="B106" s="88" t="s">
        <v>166</v>
      </c>
      <c r="C106" s="89">
        <v>1.6922676386357718E-3</v>
      </c>
      <c r="D106" s="90">
        <v>4.1103696118820511E-2</v>
      </c>
      <c r="E106" s="91">
        <v>15364</v>
      </c>
      <c r="F106" s="92">
        <v>0</v>
      </c>
      <c r="G106" s="5"/>
      <c r="H106" s="88" t="s">
        <v>166</v>
      </c>
      <c r="I106" s="109">
        <v>-8.2993939147852963E-4</v>
      </c>
      <c r="J106" s="103"/>
      <c r="K106" s="9">
        <f t="shared" si="6"/>
        <v>-2.0157187555815279E-2</v>
      </c>
      <c r="L106" s="9">
        <f t="shared" si="7"/>
        <v>3.416917958346571E-5</v>
      </c>
    </row>
    <row r="107" spans="2:12" x14ac:dyDescent="0.2">
      <c r="B107" s="88" t="s">
        <v>167</v>
      </c>
      <c r="C107" s="89">
        <v>4.0939859411611559E-2</v>
      </c>
      <c r="D107" s="90">
        <v>0.19815736943135218</v>
      </c>
      <c r="E107" s="91">
        <v>15364</v>
      </c>
      <c r="F107" s="92">
        <v>0</v>
      </c>
      <c r="G107" s="5"/>
      <c r="H107" s="88" t="s">
        <v>167</v>
      </c>
      <c r="I107" s="109">
        <v>-1.2093463251017575E-2</v>
      </c>
      <c r="J107" s="103"/>
      <c r="K107" s="9">
        <f t="shared" si="6"/>
        <v>-5.8531048322880835E-2</v>
      </c>
      <c r="L107" s="9">
        <f t="shared" si="7"/>
        <v>2.4985428839560263E-3</v>
      </c>
    </row>
    <row r="108" spans="2:12" x14ac:dyDescent="0.2">
      <c r="B108" s="88" t="s">
        <v>168</v>
      </c>
      <c r="C108" s="89">
        <v>1.9526165061181986E-4</v>
      </c>
      <c r="D108" s="90">
        <v>1.3972695906034871E-2</v>
      </c>
      <c r="E108" s="91">
        <v>15364</v>
      </c>
      <c r="F108" s="92">
        <v>0</v>
      </c>
      <c r="G108" s="5"/>
      <c r="H108" s="88" t="s">
        <v>168</v>
      </c>
      <c r="I108" s="109">
        <v>4.4782289913843799E-3</v>
      </c>
      <c r="J108" s="103"/>
      <c r="K108" s="9">
        <f t="shared" si="6"/>
        <v>0.32043598423020964</v>
      </c>
      <c r="L108" s="9">
        <f t="shared" si="7"/>
        <v>-6.2581078880973181E-5</v>
      </c>
    </row>
    <row r="109" spans="2:12" x14ac:dyDescent="0.2">
      <c r="B109" s="88" t="s">
        <v>169</v>
      </c>
      <c r="C109" s="89">
        <v>6.5087216870606619E-5</v>
      </c>
      <c r="D109" s="90">
        <v>8.0676648957805717E-3</v>
      </c>
      <c r="E109" s="91">
        <v>15364</v>
      </c>
      <c r="F109" s="92">
        <v>0</v>
      </c>
      <c r="G109" s="5"/>
      <c r="H109" s="88" t="s">
        <v>169</v>
      </c>
      <c r="I109" s="109">
        <v>1.5052416526351562E-3</v>
      </c>
      <c r="J109" s="103"/>
      <c r="K109" s="9">
        <f t="shared" si="6"/>
        <v>0.18656497265180982</v>
      </c>
      <c r="L109" s="9">
        <f t="shared" si="7"/>
        <v>-1.2143785240630725E-5</v>
      </c>
    </row>
    <row r="110" spans="2:12" x14ac:dyDescent="0.2">
      <c r="B110" s="88" t="s">
        <v>170</v>
      </c>
      <c r="C110" s="89">
        <v>1.0023431398073417E-2</v>
      </c>
      <c r="D110" s="90">
        <v>9.9617308341048871E-2</v>
      </c>
      <c r="E110" s="91">
        <v>15364</v>
      </c>
      <c r="F110" s="92">
        <v>0</v>
      </c>
      <c r="G110" s="5"/>
      <c r="H110" s="88" t="s">
        <v>170</v>
      </c>
      <c r="I110" s="109">
        <v>6.3574418592345378E-3</v>
      </c>
      <c r="J110" s="103"/>
      <c r="K110" s="9">
        <f t="shared" si="6"/>
        <v>6.3178965399708908E-2</v>
      </c>
      <c r="L110" s="9">
        <f t="shared" si="7"/>
        <v>-6.3968183244938657E-4</v>
      </c>
    </row>
    <row r="111" spans="2:12" x14ac:dyDescent="0.2">
      <c r="B111" s="88" t="s">
        <v>171</v>
      </c>
      <c r="C111" s="89">
        <v>8.0382712835199155E-2</v>
      </c>
      <c r="D111" s="90">
        <v>0.27189362618388974</v>
      </c>
      <c r="E111" s="91">
        <v>15364</v>
      </c>
      <c r="F111" s="92">
        <v>0</v>
      </c>
      <c r="G111" s="5"/>
      <c r="H111" s="88" t="s">
        <v>171</v>
      </c>
      <c r="I111" s="109">
        <v>6.7877875464293913E-2</v>
      </c>
      <c r="J111" s="103"/>
      <c r="K111" s="9">
        <f t="shared" si="6"/>
        <v>0.22958121000882359</v>
      </c>
      <c r="L111" s="9">
        <f t="shared" si="7"/>
        <v>-2.0067435371285802E-2</v>
      </c>
    </row>
    <row r="112" spans="2:12" x14ac:dyDescent="0.2">
      <c r="B112" s="88" t="s">
        <v>172</v>
      </c>
      <c r="C112" s="89">
        <v>1.5620932048945586E-3</v>
      </c>
      <c r="D112" s="90">
        <v>3.9493728486926276E-2</v>
      </c>
      <c r="E112" s="91">
        <v>15364</v>
      </c>
      <c r="F112" s="92">
        <v>0</v>
      </c>
      <c r="G112" s="5"/>
      <c r="H112" s="88" t="s">
        <v>172</v>
      </c>
      <c r="I112" s="109">
        <v>4.9133475782099081E-3</v>
      </c>
      <c r="J112" s="103"/>
      <c r="K112" s="9">
        <f t="shared" si="6"/>
        <v>0.12421396153996045</v>
      </c>
      <c r="L112" s="9">
        <f t="shared" si="7"/>
        <v>-1.9433735834152875E-4</v>
      </c>
    </row>
    <row r="113" spans="2:13" x14ac:dyDescent="0.2">
      <c r="B113" s="88" t="s">
        <v>173</v>
      </c>
      <c r="C113" s="89">
        <v>6.7820879979172091E-2</v>
      </c>
      <c r="D113" s="90">
        <v>0.25144646225063916</v>
      </c>
      <c r="E113" s="91">
        <v>15364</v>
      </c>
      <c r="F113" s="92">
        <v>0</v>
      </c>
      <c r="G113" s="5"/>
      <c r="H113" s="88" t="s">
        <v>173</v>
      </c>
      <c r="I113" s="109">
        <v>2.4073501296733243E-2</v>
      </c>
      <c r="J113" s="103"/>
      <c r="K113" s="9">
        <f t="shared" si="6"/>
        <v>8.9246891977506876E-2</v>
      </c>
      <c r="L113" s="9">
        <f t="shared" si="7"/>
        <v>-6.4931756347271444E-3</v>
      </c>
    </row>
    <row r="114" spans="2:13" x14ac:dyDescent="0.2">
      <c r="B114" s="88" t="s">
        <v>174</v>
      </c>
      <c r="C114" s="89">
        <v>7.1595938557667276E-4</v>
      </c>
      <c r="D114" s="90">
        <v>2.6748707580109731E-2</v>
      </c>
      <c r="E114" s="91">
        <v>15364</v>
      </c>
      <c r="F114" s="92">
        <v>0</v>
      </c>
      <c r="G114" s="5"/>
      <c r="H114" s="88" t="s">
        <v>174</v>
      </c>
      <c r="I114" s="109">
        <v>3.0003161850940953E-3</v>
      </c>
      <c r="J114" s="103"/>
      <c r="K114" s="9">
        <f t="shared" si="6"/>
        <v>0.1120864651715401</v>
      </c>
      <c r="L114" s="9">
        <f t="shared" si="7"/>
        <v>-8.0306853180937981E-5</v>
      </c>
    </row>
    <row r="115" spans="2:13" x14ac:dyDescent="0.2">
      <c r="B115" s="88" t="s">
        <v>175</v>
      </c>
      <c r="C115" s="89">
        <v>4.2176516532153083E-2</v>
      </c>
      <c r="D115" s="90">
        <v>0.20099822767287936</v>
      </c>
      <c r="E115" s="91">
        <v>15364</v>
      </c>
      <c r="F115" s="92">
        <v>0</v>
      </c>
      <c r="G115" s="5"/>
      <c r="H115" s="88" t="s">
        <v>175</v>
      </c>
      <c r="I115" s="109">
        <v>-1.3721245742915963E-4</v>
      </c>
      <c r="J115" s="103"/>
      <c r="K115" s="9">
        <f t="shared" si="6"/>
        <v>-6.5386304880196971E-4</v>
      </c>
      <c r="L115" s="9">
        <f t="shared" si="7"/>
        <v>2.8792012477825242E-5</v>
      </c>
    </row>
    <row r="116" spans="2:13" x14ac:dyDescent="0.2">
      <c r="B116" s="88" t="s">
        <v>176</v>
      </c>
      <c r="C116" s="89">
        <v>4.9986982556625877E-2</v>
      </c>
      <c r="D116" s="90">
        <v>0.2179251596602596</v>
      </c>
      <c r="E116" s="91">
        <v>15364</v>
      </c>
      <c r="F116" s="92">
        <v>0</v>
      </c>
      <c r="G116" s="5"/>
      <c r="H116" s="88" t="s">
        <v>176</v>
      </c>
      <c r="I116" s="109">
        <v>1.899279832980694E-2</v>
      </c>
      <c r="J116" s="103"/>
      <c r="K116" s="9">
        <f t="shared" si="6"/>
        <v>8.2796340170738572E-2</v>
      </c>
      <c r="L116" s="9">
        <f t="shared" si="7"/>
        <v>-4.3565078960761316E-3</v>
      </c>
    </row>
    <row r="117" spans="2:13" x14ac:dyDescent="0.2">
      <c r="B117" s="88" t="s">
        <v>177</v>
      </c>
      <c r="C117" s="89">
        <v>2.2390002603488675E-2</v>
      </c>
      <c r="D117" s="90">
        <v>0.14795308429896284</v>
      </c>
      <c r="E117" s="91">
        <v>15364</v>
      </c>
      <c r="F117" s="92">
        <v>0</v>
      </c>
      <c r="G117" s="5"/>
      <c r="H117" s="88" t="s">
        <v>177</v>
      </c>
      <c r="I117" s="109">
        <v>1.8795317621872067E-2</v>
      </c>
      <c r="J117" s="103"/>
      <c r="K117" s="9">
        <f t="shared" si="6"/>
        <v>0.12419133064003156</v>
      </c>
      <c r="L117" s="9">
        <f t="shared" si="7"/>
        <v>-2.8443287443522536E-3</v>
      </c>
    </row>
    <row r="118" spans="2:13" x14ac:dyDescent="0.2">
      <c r="B118" s="88" t="s">
        <v>178</v>
      </c>
      <c r="C118" s="89">
        <v>3.0590991929185106E-3</v>
      </c>
      <c r="D118" s="90">
        <v>5.5226258402391287E-2</v>
      </c>
      <c r="E118" s="91">
        <v>15364</v>
      </c>
      <c r="F118" s="92">
        <v>0</v>
      </c>
      <c r="G118" s="5"/>
      <c r="H118" s="88" t="s">
        <v>178</v>
      </c>
      <c r="I118" s="109">
        <v>-4.8392358168906999E-3</v>
      </c>
      <c r="J118" s="103"/>
      <c r="K118" s="9">
        <f t="shared" si="6"/>
        <v>-8.7357576885925881E-2</v>
      </c>
      <c r="L118" s="9">
        <f t="shared" si="7"/>
        <v>2.6805550131478201E-4</v>
      </c>
    </row>
    <row r="119" spans="2:13" x14ac:dyDescent="0.2">
      <c r="B119" s="88" t="s">
        <v>179</v>
      </c>
      <c r="C119" s="89">
        <v>1.9526165061181983E-4</v>
      </c>
      <c r="D119" s="90">
        <v>1.3972695906035058E-2</v>
      </c>
      <c r="E119" s="91">
        <v>15364</v>
      </c>
      <c r="F119" s="92">
        <v>0</v>
      </c>
      <c r="G119" s="5"/>
      <c r="H119" s="88" t="s">
        <v>179</v>
      </c>
      <c r="I119" s="109">
        <v>3.7456930471758349E-3</v>
      </c>
      <c r="J119" s="103"/>
      <c r="K119" s="9">
        <f t="shared" si="6"/>
        <v>0.26801997854624759</v>
      </c>
      <c r="L119" s="9">
        <f t="shared" si="7"/>
        <v>-5.2344244231413501E-5</v>
      </c>
    </row>
    <row r="120" spans="2:13" x14ac:dyDescent="0.2">
      <c r="B120" s="88" t="s">
        <v>180</v>
      </c>
      <c r="C120" s="89">
        <v>0.60882582660765427</v>
      </c>
      <c r="D120" s="90">
        <v>0.48802913995427549</v>
      </c>
      <c r="E120" s="91">
        <v>15364</v>
      </c>
      <c r="F120" s="92">
        <v>0</v>
      </c>
      <c r="G120" s="5"/>
      <c r="H120" s="88" t="s">
        <v>180</v>
      </c>
      <c r="I120" s="109">
        <v>-1.3510644452461891E-2</v>
      </c>
      <c r="J120" s="103"/>
      <c r="K120" s="9">
        <f t="shared" si="6"/>
        <v>-1.0829302480144579E-2</v>
      </c>
      <c r="L120" s="9">
        <f t="shared" si="7"/>
        <v>1.685479124779907E-2</v>
      </c>
    </row>
    <row r="121" spans="2:13" x14ac:dyDescent="0.2">
      <c r="B121" s="88" t="s">
        <v>47</v>
      </c>
      <c r="C121" s="89">
        <v>0.84528768549856825</v>
      </c>
      <c r="D121" s="90">
        <v>0.36164198687365867</v>
      </c>
      <c r="E121" s="91">
        <v>15364</v>
      </c>
      <c r="F121" s="92">
        <v>0</v>
      </c>
      <c r="G121" s="5"/>
      <c r="H121" s="88" t="s">
        <v>47</v>
      </c>
      <c r="I121" s="109">
        <v>-1.629317055145349E-2</v>
      </c>
      <c r="J121" s="103"/>
      <c r="K121" s="9">
        <f t="shared" si="6"/>
        <v>-6.970302725005699E-3</v>
      </c>
      <c r="L121" s="9">
        <f t="shared" si="7"/>
        <v>3.8083012826945373E-2</v>
      </c>
    </row>
    <row r="122" spans="2:13" x14ac:dyDescent="0.2">
      <c r="B122" s="88" t="s">
        <v>48</v>
      </c>
      <c r="C122" s="93">
        <v>3.278117677688102</v>
      </c>
      <c r="D122" s="94">
        <v>1.8302747944754896</v>
      </c>
      <c r="E122" s="91">
        <v>15364</v>
      </c>
      <c r="F122" s="92">
        <v>0</v>
      </c>
      <c r="G122" s="5"/>
      <c r="H122" s="88" t="s">
        <v>48</v>
      </c>
      <c r="I122" s="109">
        <v>-3.6036567991743457E-2</v>
      </c>
      <c r="J122" s="103"/>
      <c r="K122" s="10"/>
      <c r="L122" s="10"/>
      <c r="M122" s="2" t="str">
        <f>"((memsleep-"&amp;C122&amp;")/"&amp;D122&amp;")*("&amp;I122&amp;")"</f>
        <v>((memsleep-3.2781176776881)/1.83027479447549)*(-0.0360365679917435)</v>
      </c>
    </row>
    <row r="123" spans="2:13" x14ac:dyDescent="0.2">
      <c r="B123" s="88" t="s">
        <v>184</v>
      </c>
      <c r="C123" s="95">
        <v>4.6862796146836763E-2</v>
      </c>
      <c r="D123" s="96">
        <v>0.21135179654524458</v>
      </c>
      <c r="E123" s="91">
        <v>15364</v>
      </c>
      <c r="F123" s="92">
        <v>0</v>
      </c>
      <c r="G123" s="5"/>
      <c r="H123" s="88" t="s">
        <v>184</v>
      </c>
      <c r="I123" s="109">
        <v>4.2337302807654116E-3</v>
      </c>
      <c r="J123" s="103"/>
      <c r="K123" s="9">
        <f t="shared" ref="K123:K144" si="8">((1-C123)/D123)*I123</f>
        <v>1.9092933713545986E-2</v>
      </c>
      <c r="L123" s="9">
        <f t="shared" ref="L123:L144" si="9">((0-C123)/D123)*I123</f>
        <v>-9.3874025360237031E-4</v>
      </c>
    </row>
    <row r="124" spans="2:13" x14ac:dyDescent="0.2">
      <c r="B124" s="88" t="s">
        <v>185</v>
      </c>
      <c r="C124" s="95">
        <v>6.0531111689664154E-3</v>
      </c>
      <c r="D124" s="96">
        <v>7.7568438394656339E-2</v>
      </c>
      <c r="E124" s="91">
        <v>15364</v>
      </c>
      <c r="F124" s="92">
        <v>0</v>
      </c>
      <c r="G124" s="5"/>
      <c r="H124" s="88" t="s">
        <v>185</v>
      </c>
      <c r="I124" s="109">
        <v>2.3663067954531169E-3</v>
      </c>
      <c r="J124" s="103"/>
      <c r="K124" s="9">
        <f t="shared" si="8"/>
        <v>3.0321395222549504E-2</v>
      </c>
      <c r="L124" s="9">
        <f t="shared" si="9"/>
        <v>-1.8465652253926425E-4</v>
      </c>
    </row>
    <row r="125" spans="2:13" x14ac:dyDescent="0.2">
      <c r="B125" s="88" t="s">
        <v>186</v>
      </c>
      <c r="C125" s="95">
        <v>3.9052330122363969E-3</v>
      </c>
      <c r="D125" s="96">
        <v>6.2371751393958653E-2</v>
      </c>
      <c r="E125" s="91">
        <v>15364</v>
      </c>
      <c r="F125" s="92">
        <v>0</v>
      </c>
      <c r="G125" s="5"/>
      <c r="H125" s="88" t="s">
        <v>186</v>
      </c>
      <c r="I125" s="109">
        <v>3.6675543991494339E-3</v>
      </c>
      <c r="J125" s="103"/>
      <c r="K125" s="9">
        <f t="shared" si="8"/>
        <v>5.8571896138699023E-2</v>
      </c>
      <c r="L125" s="9">
        <f t="shared" si="9"/>
        <v>-2.2963367540002232E-4</v>
      </c>
    </row>
    <row r="126" spans="2:13" x14ac:dyDescent="0.2">
      <c r="B126" s="88" t="s">
        <v>187</v>
      </c>
      <c r="C126" s="95">
        <v>0.23223118979432439</v>
      </c>
      <c r="D126" s="96">
        <v>0.42226942830183556</v>
      </c>
      <c r="E126" s="91">
        <v>15364</v>
      </c>
      <c r="F126" s="92">
        <v>0</v>
      </c>
      <c r="G126" s="5"/>
      <c r="H126" s="88" t="s">
        <v>187</v>
      </c>
      <c r="I126" s="109">
        <v>-2.071818949991251E-4</v>
      </c>
      <c r="J126" s="103"/>
      <c r="K126" s="9">
        <f t="shared" si="8"/>
        <v>-3.7669740302851107E-4</v>
      </c>
      <c r="L126" s="9">
        <f t="shared" si="9"/>
        <v>1.1394170345928513E-4</v>
      </c>
    </row>
    <row r="127" spans="2:13" x14ac:dyDescent="0.2">
      <c r="B127" s="88" t="s">
        <v>188</v>
      </c>
      <c r="C127" s="95">
        <v>5.5649570424368654E-2</v>
      </c>
      <c r="D127" s="96">
        <v>0.22925120821340214</v>
      </c>
      <c r="E127" s="91">
        <v>15364</v>
      </c>
      <c r="F127" s="92">
        <v>0</v>
      </c>
      <c r="G127" s="5"/>
      <c r="H127" s="88" t="s">
        <v>188</v>
      </c>
      <c r="I127" s="109">
        <v>4.3242741322509189E-3</v>
      </c>
      <c r="J127" s="103"/>
      <c r="K127" s="9">
        <f t="shared" si="8"/>
        <v>1.7812905616587344E-2</v>
      </c>
      <c r="L127" s="9">
        <f t="shared" si="9"/>
        <v>-1.0496956580179323E-3</v>
      </c>
    </row>
    <row r="128" spans="2:13" x14ac:dyDescent="0.2">
      <c r="B128" s="88" t="s">
        <v>189</v>
      </c>
      <c r="C128" s="95">
        <v>4.5495964592554027E-2</v>
      </c>
      <c r="D128" s="96">
        <v>0.20839603754661398</v>
      </c>
      <c r="E128" s="91">
        <v>15364</v>
      </c>
      <c r="F128" s="92">
        <v>0</v>
      </c>
      <c r="G128" s="5"/>
      <c r="H128" s="88" t="s">
        <v>189</v>
      </c>
      <c r="I128" s="109">
        <v>2.6720507629625716E-3</v>
      </c>
      <c r="J128" s="103"/>
      <c r="K128" s="9">
        <f t="shared" si="8"/>
        <v>1.2238635945709035E-2</v>
      </c>
      <c r="L128" s="9">
        <f t="shared" si="9"/>
        <v>-5.833485527480816E-4</v>
      </c>
    </row>
    <row r="129" spans="2:12" x14ac:dyDescent="0.2">
      <c r="B129" s="88" t="s">
        <v>190</v>
      </c>
      <c r="C129" s="95">
        <v>3.6448841447539702E-3</v>
      </c>
      <c r="D129" s="96">
        <v>6.0264710655410572E-2</v>
      </c>
      <c r="E129" s="91">
        <v>15364</v>
      </c>
      <c r="F129" s="92">
        <v>0</v>
      </c>
      <c r="G129" s="5"/>
      <c r="H129" s="88" t="s">
        <v>190</v>
      </c>
      <c r="I129" s="109">
        <v>2.882747668564833E-3</v>
      </c>
      <c r="J129" s="103"/>
      <c r="K129" s="9">
        <f t="shared" si="8"/>
        <v>4.7660402846993251E-2</v>
      </c>
      <c r="L129" s="9">
        <f t="shared" si="9"/>
        <v>-1.7435214002035681E-4</v>
      </c>
    </row>
    <row r="130" spans="2:12" x14ac:dyDescent="0.2">
      <c r="B130" s="88" t="s">
        <v>191</v>
      </c>
      <c r="C130" s="95">
        <v>7.8104660244727932E-4</v>
      </c>
      <c r="D130" s="96">
        <v>2.7937204019062672E-2</v>
      </c>
      <c r="E130" s="91">
        <v>15364</v>
      </c>
      <c r="F130" s="92">
        <v>0</v>
      </c>
      <c r="G130" s="5"/>
      <c r="H130" s="88" t="s">
        <v>191</v>
      </c>
      <c r="I130" s="109">
        <v>4.1130272730160048E-3</v>
      </c>
      <c r="J130" s="103"/>
      <c r="K130" s="9">
        <f t="shared" si="8"/>
        <v>0.14710902366014694</v>
      </c>
      <c r="L130" s="9">
        <f t="shared" si="9"/>
        <v>-1.14988814742168E-4</v>
      </c>
    </row>
    <row r="131" spans="2:12" x14ac:dyDescent="0.2">
      <c r="B131" s="88" t="s">
        <v>192</v>
      </c>
      <c r="C131" s="95">
        <v>1.3017443374121324E-4</v>
      </c>
      <c r="D131" s="96">
        <v>1.140902977900011E-2</v>
      </c>
      <c r="E131" s="91">
        <v>15364</v>
      </c>
      <c r="F131" s="92">
        <v>0</v>
      </c>
      <c r="G131" s="5"/>
      <c r="H131" s="88" t="s">
        <v>192</v>
      </c>
      <c r="I131" s="109">
        <v>4.4830356891772737E-4</v>
      </c>
      <c r="J131" s="103"/>
      <c r="K131" s="9">
        <f t="shared" si="8"/>
        <v>3.9288635399966819E-2</v>
      </c>
      <c r="L131" s="9">
        <f t="shared" si="9"/>
        <v>-5.1150417133142596E-6</v>
      </c>
    </row>
    <row r="132" spans="2:12" x14ac:dyDescent="0.2">
      <c r="B132" s="88" t="s">
        <v>193</v>
      </c>
      <c r="C132" s="95">
        <v>2.2975787555324135E-2</v>
      </c>
      <c r="D132" s="96">
        <v>0.14983111128208765</v>
      </c>
      <c r="E132" s="91">
        <v>15364</v>
      </c>
      <c r="F132" s="92">
        <v>0</v>
      </c>
      <c r="G132" s="5"/>
      <c r="H132" s="88" t="s">
        <v>193</v>
      </c>
      <c r="I132" s="109">
        <v>-4.434332216829929E-3</v>
      </c>
      <c r="J132" s="103"/>
      <c r="K132" s="9">
        <f t="shared" si="8"/>
        <v>-2.891555635404448E-2</v>
      </c>
      <c r="L132" s="9">
        <f t="shared" si="9"/>
        <v>6.7998077363118391E-4</v>
      </c>
    </row>
    <row r="133" spans="2:12" x14ac:dyDescent="0.2">
      <c r="B133" s="88" t="s">
        <v>194</v>
      </c>
      <c r="C133" s="95">
        <v>8.5915126269200722E-3</v>
      </c>
      <c r="D133" s="96">
        <v>9.2294382099232075E-2</v>
      </c>
      <c r="E133" s="91">
        <v>15364</v>
      </c>
      <c r="F133" s="92">
        <v>0</v>
      </c>
      <c r="G133" s="5"/>
      <c r="H133" s="88" t="s">
        <v>194</v>
      </c>
      <c r="I133" s="109">
        <v>-1.4855175125106242E-3</v>
      </c>
      <c r="J133" s="103"/>
      <c r="K133" s="9">
        <f t="shared" si="8"/>
        <v>-1.5957143181921062E-2</v>
      </c>
      <c r="L133" s="9">
        <f t="shared" si="9"/>
        <v>1.3828406643996715E-4</v>
      </c>
    </row>
    <row r="134" spans="2:12" x14ac:dyDescent="0.2">
      <c r="B134" s="88" t="s">
        <v>195</v>
      </c>
      <c r="C134" s="95">
        <v>9.5678208799791723E-3</v>
      </c>
      <c r="D134" s="96">
        <v>9.7349342618615331E-2</v>
      </c>
      <c r="E134" s="91">
        <v>15364</v>
      </c>
      <c r="F134" s="92">
        <v>0</v>
      </c>
      <c r="G134" s="5"/>
      <c r="H134" s="88" t="s">
        <v>195</v>
      </c>
      <c r="I134" s="109">
        <v>8.1783734357121518E-4</v>
      </c>
      <c r="J134" s="103"/>
      <c r="K134" s="9">
        <f t="shared" si="8"/>
        <v>8.3206768589321276E-3</v>
      </c>
      <c r="L134" s="9">
        <f t="shared" si="9"/>
        <v>-8.037980536656521E-5</v>
      </c>
    </row>
    <row r="135" spans="2:12" x14ac:dyDescent="0.2">
      <c r="B135" s="88" t="s">
        <v>196</v>
      </c>
      <c r="C135" s="95">
        <v>2.1674043217912001E-2</v>
      </c>
      <c r="D135" s="96">
        <v>0.1456216305561969</v>
      </c>
      <c r="E135" s="91">
        <v>15364</v>
      </c>
      <c r="F135" s="92">
        <v>0</v>
      </c>
      <c r="G135" s="5"/>
      <c r="H135" s="88" t="s">
        <v>196</v>
      </c>
      <c r="I135" s="109">
        <v>-5.9646584500172998E-3</v>
      </c>
      <c r="J135" s="103"/>
      <c r="K135" s="9">
        <f t="shared" si="8"/>
        <v>-4.0072207423467954E-2</v>
      </c>
      <c r="L135" s="9">
        <f t="shared" si="9"/>
        <v>8.877682836813804E-4</v>
      </c>
    </row>
    <row r="136" spans="2:12" x14ac:dyDescent="0.2">
      <c r="B136" s="88" t="s">
        <v>197</v>
      </c>
      <c r="C136" s="95">
        <v>8.0057276750846139E-3</v>
      </c>
      <c r="D136" s="96">
        <v>8.9118757465007442E-2</v>
      </c>
      <c r="E136" s="91">
        <v>15364</v>
      </c>
      <c r="F136" s="92">
        <v>0</v>
      </c>
      <c r="G136" s="5"/>
      <c r="H136" s="88" t="s">
        <v>197</v>
      </c>
      <c r="I136" s="109">
        <v>-1.3898797777711477E-3</v>
      </c>
      <c r="J136" s="103"/>
      <c r="K136" s="9">
        <f t="shared" si="8"/>
        <v>-1.54709605248993E-2</v>
      </c>
      <c r="L136" s="9">
        <f t="shared" si="9"/>
        <v>1.2485585883883037E-4</v>
      </c>
    </row>
    <row r="137" spans="2:12" x14ac:dyDescent="0.2">
      <c r="B137" s="88" t="s">
        <v>198</v>
      </c>
      <c r="C137" s="95">
        <v>4.8164540484248904E-3</v>
      </c>
      <c r="D137" s="96">
        <v>6.9235596471844685E-2</v>
      </c>
      <c r="E137" s="91">
        <v>15364</v>
      </c>
      <c r="F137" s="92">
        <v>0</v>
      </c>
      <c r="G137" s="5"/>
      <c r="H137" s="88" t="s">
        <v>198</v>
      </c>
      <c r="I137" s="109">
        <v>2.3591094281248818E-3</v>
      </c>
      <c r="J137" s="103"/>
      <c r="K137" s="9">
        <f t="shared" si="8"/>
        <v>3.3909535060102296E-2</v>
      </c>
      <c r="L137" s="9">
        <f t="shared" si="9"/>
        <v>-1.6411416575850692E-4</v>
      </c>
    </row>
    <row r="138" spans="2:12" x14ac:dyDescent="0.2">
      <c r="B138" s="88" t="s">
        <v>199</v>
      </c>
      <c r="C138" s="95">
        <v>0.36116896641499607</v>
      </c>
      <c r="D138" s="96">
        <v>0.48035503786343781</v>
      </c>
      <c r="E138" s="91">
        <v>15364</v>
      </c>
      <c r="F138" s="92">
        <v>0</v>
      </c>
      <c r="G138" s="5"/>
      <c r="H138" s="88" t="s">
        <v>199</v>
      </c>
      <c r="I138" s="109">
        <v>-9.6444680321906354E-3</v>
      </c>
      <c r="J138" s="103"/>
      <c r="K138" s="9">
        <f t="shared" si="8"/>
        <v>-1.2826315944943751E-2</v>
      </c>
      <c r="L138" s="9">
        <f t="shared" si="9"/>
        <v>7.2514750054501146E-3</v>
      </c>
    </row>
    <row r="139" spans="2:12" x14ac:dyDescent="0.2">
      <c r="B139" s="88" t="s">
        <v>200</v>
      </c>
      <c r="C139" s="95">
        <v>0.20717261129914086</v>
      </c>
      <c r="D139" s="96">
        <v>0.40529348851899533</v>
      </c>
      <c r="E139" s="91">
        <v>15364</v>
      </c>
      <c r="F139" s="92">
        <v>0</v>
      </c>
      <c r="G139" s="5"/>
      <c r="H139" s="88" t="s">
        <v>200</v>
      </c>
      <c r="I139" s="109">
        <v>1.4962753582627825E-2</v>
      </c>
      <c r="J139" s="103"/>
      <c r="K139" s="9">
        <f t="shared" si="8"/>
        <v>2.9269853049053496E-2</v>
      </c>
      <c r="L139" s="9">
        <f t="shared" si="9"/>
        <v>-7.6484641864491649E-3</v>
      </c>
    </row>
    <row r="140" spans="2:12" x14ac:dyDescent="0.2">
      <c r="B140" s="88" t="s">
        <v>201</v>
      </c>
      <c r="C140" s="95">
        <v>3.4170788857068472E-2</v>
      </c>
      <c r="D140" s="96">
        <v>0.18167359265643926</v>
      </c>
      <c r="E140" s="91">
        <v>15364</v>
      </c>
      <c r="F140" s="92">
        <v>0</v>
      </c>
      <c r="G140" s="5"/>
      <c r="H140" s="88" t="s">
        <v>201</v>
      </c>
      <c r="I140" s="109">
        <v>1.439013297876649E-2</v>
      </c>
      <c r="J140" s="103"/>
      <c r="K140" s="9">
        <f t="shared" si="8"/>
        <v>7.6502096864496091E-2</v>
      </c>
      <c r="L140" s="9">
        <f t="shared" si="9"/>
        <v>-2.7066244931505121E-3</v>
      </c>
    </row>
    <row r="141" spans="2:12" x14ac:dyDescent="0.2">
      <c r="B141" s="88" t="s">
        <v>202</v>
      </c>
      <c r="C141" s="95">
        <v>0.10173131996875816</v>
      </c>
      <c r="D141" s="96">
        <v>0.30230449334600334</v>
      </c>
      <c r="E141" s="91">
        <v>15364</v>
      </c>
      <c r="F141" s="92">
        <v>0</v>
      </c>
      <c r="G141" s="5"/>
      <c r="H141" s="88" t="s">
        <v>202</v>
      </c>
      <c r="I141" s="109">
        <v>2.5734703824323297E-3</v>
      </c>
      <c r="J141" s="103"/>
      <c r="K141" s="9">
        <f t="shared" si="8"/>
        <v>7.6468193308696832E-3</v>
      </c>
      <c r="L141" s="9">
        <f t="shared" si="9"/>
        <v>-8.6602265155780872E-4</v>
      </c>
    </row>
    <row r="142" spans="2:12" x14ac:dyDescent="0.2">
      <c r="B142" s="88" t="s">
        <v>203</v>
      </c>
      <c r="C142" s="95">
        <v>5.9034105701640194E-2</v>
      </c>
      <c r="D142" s="96">
        <v>0.23569619393619143</v>
      </c>
      <c r="E142" s="91">
        <v>15364</v>
      </c>
      <c r="F142" s="92">
        <v>0</v>
      </c>
      <c r="G142" s="5"/>
      <c r="H142" s="88" t="s">
        <v>203</v>
      </c>
      <c r="I142" s="109">
        <v>8.6824257571128417E-3</v>
      </c>
      <c r="J142" s="103"/>
      <c r="K142" s="9">
        <f t="shared" si="8"/>
        <v>3.4662700236188698E-2</v>
      </c>
      <c r="L142" s="9">
        <f t="shared" si="9"/>
        <v>-2.1746606567215293E-3</v>
      </c>
    </row>
    <row r="143" spans="2:12" x14ac:dyDescent="0.2">
      <c r="B143" s="88" t="s">
        <v>204</v>
      </c>
      <c r="C143" s="95">
        <v>3.5928143712574849E-2</v>
      </c>
      <c r="D143" s="96">
        <v>0.18611707819257478</v>
      </c>
      <c r="E143" s="91">
        <v>15364</v>
      </c>
      <c r="F143" s="92">
        <v>0</v>
      </c>
      <c r="G143" s="5"/>
      <c r="H143" s="88" t="s">
        <v>204</v>
      </c>
      <c r="I143" s="109">
        <v>1.3269806076981184E-2</v>
      </c>
      <c r="J143" s="103"/>
      <c r="K143" s="9">
        <f t="shared" si="8"/>
        <v>6.8736553901692352E-2</v>
      </c>
      <c r="L143" s="9">
        <f t="shared" si="9"/>
        <v>-2.5616107044108948E-3</v>
      </c>
    </row>
    <row r="144" spans="2:12" x14ac:dyDescent="0.2">
      <c r="B144" s="88" t="s">
        <v>205</v>
      </c>
      <c r="C144" s="95">
        <v>0.17619109606873212</v>
      </c>
      <c r="D144" s="96">
        <v>0.38099506770520059</v>
      </c>
      <c r="E144" s="91">
        <v>15364</v>
      </c>
      <c r="F144" s="92">
        <v>0</v>
      </c>
      <c r="G144" s="5"/>
      <c r="H144" s="88" t="s">
        <v>205</v>
      </c>
      <c r="I144" s="109">
        <v>4.9965017876834224E-3</v>
      </c>
      <c r="J144" s="103"/>
      <c r="K144" s="9">
        <f t="shared" si="8"/>
        <v>1.0803716399780351E-2</v>
      </c>
      <c r="L144" s="9">
        <f t="shared" si="9"/>
        <v>-2.310631294477792E-3</v>
      </c>
    </row>
    <row r="145" spans="2:13" x14ac:dyDescent="0.2">
      <c r="B145" s="88" t="s">
        <v>206</v>
      </c>
      <c r="C145" s="95">
        <v>1.3473053892215569E-2</v>
      </c>
      <c r="D145" s="96">
        <v>0.1152926531748034</v>
      </c>
      <c r="E145" s="91">
        <v>15364</v>
      </c>
      <c r="F145" s="92">
        <v>0</v>
      </c>
      <c r="G145" s="5"/>
      <c r="H145" s="88" t="s">
        <v>206</v>
      </c>
      <c r="I145" s="109">
        <v>1.0254583437319355E-2</v>
      </c>
      <c r="J145" s="103"/>
      <c r="K145" s="9">
        <f t="shared" ref="K145:K146" si="10">((1-C145)/D145)*I145</f>
        <v>8.7745598730284244E-2</v>
      </c>
      <c r="L145" s="9">
        <f t="shared" ref="L145:L146" si="11">((0-C145)/D145)*I145</f>
        <v>-1.1983465683953842E-3</v>
      </c>
    </row>
    <row r="146" spans="2:13" ht="15.75" customHeight="1" x14ac:dyDescent="0.2">
      <c r="B146" s="88" t="s">
        <v>207</v>
      </c>
      <c r="C146" s="95">
        <v>3.9703202291070036E-3</v>
      </c>
      <c r="D146" s="96">
        <v>6.28873134601457E-2</v>
      </c>
      <c r="E146" s="91">
        <v>15364</v>
      </c>
      <c r="F146" s="92">
        <v>0</v>
      </c>
      <c r="G146" s="5"/>
      <c r="H146" s="88" t="s">
        <v>207</v>
      </c>
      <c r="I146" s="109">
        <v>1.1814679502551613E-2</v>
      </c>
      <c r="J146" s="103"/>
      <c r="K146" s="9">
        <f t="shared" si="10"/>
        <v>0.18712472824872606</v>
      </c>
      <c r="L146" s="9">
        <f t="shared" si="11"/>
        <v>-7.4590658192330204E-4</v>
      </c>
    </row>
    <row r="147" spans="2:13" ht="15.75" thickBot="1" x14ac:dyDescent="0.3">
      <c r="B147" s="97" t="s">
        <v>49</v>
      </c>
      <c r="C147" s="98">
        <v>1.3927759740259822</v>
      </c>
      <c r="D147" s="99">
        <v>3.8167372800705124</v>
      </c>
      <c r="E147" s="100">
        <v>15364</v>
      </c>
      <c r="F147" s="101">
        <v>580</v>
      </c>
      <c r="H147" s="97" t="s">
        <v>49</v>
      </c>
      <c r="I147" s="110">
        <v>7.9372301333361876E-3</v>
      </c>
      <c r="J147" s="111"/>
      <c r="M147" s="2" t="str">
        <f>"((landarea-"&amp;C147&amp;")/"&amp;D147&amp;")*("&amp;I147&amp;")"</f>
        <v>((landarea-1.39277597402598)/3.81673728007051)*(0.00793723013333619)</v>
      </c>
    </row>
    <row r="148" spans="2:13" ht="15.75" thickTop="1" x14ac:dyDescent="0.25">
      <c r="B148" s="102" t="s">
        <v>46</v>
      </c>
      <c r="C148" s="102"/>
      <c r="D148" s="102"/>
      <c r="E148" s="102"/>
      <c r="F148" s="102"/>
      <c r="H148" s="102" t="s">
        <v>7</v>
      </c>
      <c r="I148" s="102"/>
      <c r="J148" s="111"/>
    </row>
  </sheetData>
  <mergeCells count="7">
    <mergeCell ref="B148:F148"/>
    <mergeCell ref="H4:I4"/>
    <mergeCell ref="H5:H6"/>
    <mergeCell ref="H148:I148"/>
    <mergeCell ref="K5:L5"/>
    <mergeCell ref="B5:F5"/>
    <mergeCell ref="B6"/>
  </mergeCells>
  <pageMargins left="0.25" right="0.2" top="0.25" bottom="0.25" header="0.55000000000000004" footer="0.05"/>
  <pageSetup scale="50" fitToHeight="0" orientation="landscape" r:id="rId1"/>
  <rowBreaks count="1" manualBreakCount="1">
    <brk id="73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28"/>
  <sheetViews>
    <sheetView zoomScaleNormal="100" workbookViewId="0"/>
  </sheetViews>
  <sheetFormatPr defaultRowHeight="15" x14ac:dyDescent="0.25"/>
  <cols>
    <col min="1" max="1" width="60.7109375" customWidth="1"/>
    <col min="2" max="2" width="9.140625" customWidth="1"/>
    <col min="3" max="3" width="9.85546875" customWidth="1"/>
    <col min="4" max="4" width="11.140625" customWidth="1"/>
    <col min="5" max="5" width="14.28515625" customWidth="1"/>
    <col min="7" max="7" width="13" customWidth="1"/>
  </cols>
  <sheetData>
    <row r="1" spans="1:10" x14ac:dyDescent="0.25">
      <c r="A1" t="s">
        <v>12</v>
      </c>
      <c r="E1" s="2" t="s">
        <v>183</v>
      </c>
    </row>
    <row r="3" spans="1:10" x14ac:dyDescent="0.25">
      <c r="B3" t="s">
        <v>61</v>
      </c>
    </row>
    <row r="5" spans="1:10" ht="15.75" customHeight="1" thickBot="1" x14ac:dyDescent="0.3">
      <c r="C5" s="112" t="s">
        <v>21</v>
      </c>
      <c r="D5" s="112"/>
      <c r="E5" s="112"/>
      <c r="F5" s="112"/>
      <c r="G5" s="112"/>
      <c r="H5" s="112"/>
      <c r="I5" s="112"/>
      <c r="J5" s="6"/>
    </row>
    <row r="6" spans="1:10" ht="25.5" thickTop="1" x14ac:dyDescent="0.25">
      <c r="C6" s="113" t="s">
        <v>13</v>
      </c>
      <c r="D6" s="114"/>
      <c r="E6" s="115" t="s">
        <v>14</v>
      </c>
      <c r="F6" s="116"/>
      <c r="G6" s="117" t="s">
        <v>15</v>
      </c>
      <c r="H6" s="116" t="s">
        <v>16</v>
      </c>
      <c r="I6" s="118" t="s">
        <v>17</v>
      </c>
      <c r="J6" s="6"/>
    </row>
    <row r="7" spans="1:10" ht="15.75" thickBot="1" x14ac:dyDescent="0.3">
      <c r="C7" s="119"/>
      <c r="D7" s="120"/>
      <c r="E7" s="121" t="s">
        <v>18</v>
      </c>
      <c r="F7" s="122" t="s">
        <v>19</v>
      </c>
      <c r="G7" s="122" t="s">
        <v>20</v>
      </c>
      <c r="H7" s="123"/>
      <c r="I7" s="124"/>
      <c r="J7" s="6"/>
    </row>
    <row r="8" spans="1:10" ht="15.75" thickTop="1" x14ac:dyDescent="0.25">
      <c r="C8" s="125" t="s">
        <v>5</v>
      </c>
      <c r="D8" s="126" t="s">
        <v>58</v>
      </c>
      <c r="E8" s="127">
        <v>1.0477946491181913</v>
      </c>
      <c r="F8" s="128">
        <v>2.1489317711652395E-3</v>
      </c>
      <c r="G8" s="129"/>
      <c r="H8" s="130">
        <v>487.58860712922205</v>
      </c>
      <c r="I8" s="131">
        <v>0</v>
      </c>
      <c r="J8" s="6"/>
    </row>
    <row r="9" spans="1:10" ht="36.75" thickBot="1" x14ac:dyDescent="0.3">
      <c r="C9" s="132"/>
      <c r="D9" s="133" t="s">
        <v>60</v>
      </c>
      <c r="E9" s="134">
        <v>0.98072935481897772</v>
      </c>
      <c r="F9" s="135">
        <v>2.1491405979254734E-3</v>
      </c>
      <c r="G9" s="135">
        <v>0.98787320601768314</v>
      </c>
      <c r="H9" s="136">
        <v>456.33559561699133</v>
      </c>
      <c r="I9" s="137">
        <v>0</v>
      </c>
      <c r="J9" s="6"/>
    </row>
    <row r="10" spans="1:10" ht="15.75" customHeight="1" thickTop="1" x14ac:dyDescent="0.25">
      <c r="C10" s="138" t="s">
        <v>42</v>
      </c>
      <c r="D10" s="138"/>
      <c r="E10" s="138"/>
      <c r="F10" s="138"/>
      <c r="G10" s="138"/>
      <c r="H10" s="138"/>
      <c r="I10" s="138"/>
      <c r="J10" s="6"/>
    </row>
    <row r="12" spans="1:10" x14ac:dyDescent="0.25">
      <c r="D12" t="str">
        <f>"Combined Score="&amp;E8&amp;" + "&amp;E9&amp;" * Urban Score"</f>
        <v>Combined Score=1.04779464911819 + 0.980729354818978 * Urban Score</v>
      </c>
    </row>
    <row r="14" spans="1:10" x14ac:dyDescent="0.25">
      <c r="B14" t="s">
        <v>11</v>
      </c>
    </row>
    <row r="16" spans="1:10" ht="15.75" customHeight="1" thickBot="1" x14ac:dyDescent="0.3">
      <c r="C16" s="112" t="s">
        <v>21</v>
      </c>
      <c r="D16" s="112"/>
      <c r="E16" s="112"/>
      <c r="F16" s="112"/>
      <c r="G16" s="112"/>
      <c r="H16" s="112"/>
      <c r="I16" s="112"/>
      <c r="J16" s="6"/>
    </row>
    <row r="17" spans="2:10" ht="25.5" thickTop="1" x14ac:dyDescent="0.25">
      <c r="C17" s="113" t="s">
        <v>13</v>
      </c>
      <c r="D17" s="114"/>
      <c r="E17" s="115" t="s">
        <v>14</v>
      </c>
      <c r="F17" s="116"/>
      <c r="G17" s="117" t="s">
        <v>15</v>
      </c>
      <c r="H17" s="116" t="s">
        <v>16</v>
      </c>
      <c r="I17" s="118" t="s">
        <v>17</v>
      </c>
      <c r="J17" s="6"/>
    </row>
    <row r="18" spans="2:10" ht="15.75" thickBot="1" x14ac:dyDescent="0.3">
      <c r="C18" s="119"/>
      <c r="D18" s="120"/>
      <c r="E18" s="121" t="s">
        <v>18</v>
      </c>
      <c r="F18" s="122" t="s">
        <v>19</v>
      </c>
      <c r="G18" s="122" t="s">
        <v>20</v>
      </c>
      <c r="H18" s="123"/>
      <c r="I18" s="124"/>
      <c r="J18" s="6"/>
    </row>
    <row r="19" spans="2:10" ht="15.75" thickTop="1" x14ac:dyDescent="0.25">
      <c r="C19" s="125" t="s">
        <v>5</v>
      </c>
      <c r="D19" s="126" t="s">
        <v>58</v>
      </c>
      <c r="E19" s="139">
        <v>-0.35094710129928675</v>
      </c>
      <c r="F19" s="128">
        <v>6.292447812051695E-4</v>
      </c>
      <c r="G19" s="129"/>
      <c r="H19" s="130">
        <v>-557.72747233140433</v>
      </c>
      <c r="I19" s="131">
        <v>0</v>
      </c>
      <c r="J19" s="6"/>
    </row>
    <row r="20" spans="2:10" ht="36.75" thickBot="1" x14ac:dyDescent="0.3">
      <c r="C20" s="132"/>
      <c r="D20" s="133" t="s">
        <v>59</v>
      </c>
      <c r="E20" s="134">
        <v>0.71266536590346818</v>
      </c>
      <c r="F20" s="135">
        <v>6.2926526010063065E-4</v>
      </c>
      <c r="G20" s="135">
        <v>0.99406481717029749</v>
      </c>
      <c r="H20" s="136">
        <v>1132.5356905758636</v>
      </c>
      <c r="I20" s="137">
        <v>0</v>
      </c>
      <c r="J20" s="6"/>
    </row>
    <row r="21" spans="2:10" ht="15.75" customHeight="1" thickTop="1" x14ac:dyDescent="0.25">
      <c r="C21" s="138" t="s">
        <v>42</v>
      </c>
      <c r="D21" s="138"/>
      <c r="E21" s="138"/>
      <c r="F21" s="138"/>
      <c r="G21" s="138"/>
      <c r="H21" s="138"/>
      <c r="I21" s="138"/>
      <c r="J21" s="6"/>
    </row>
    <row r="23" spans="2:10" x14ac:dyDescent="0.25">
      <c r="D23" t="str">
        <f>"Combined Score="&amp;E19&amp;" + "&amp;E20&amp;" * Rural Score"</f>
        <v>Combined Score=-0.350947101299287 + 0.712665365903468 * Rural Score</v>
      </c>
    </row>
    <row r="26" spans="2:10" x14ac:dyDescent="0.25">
      <c r="B26" t="s">
        <v>22</v>
      </c>
    </row>
    <row r="28" spans="2:10" x14ac:dyDescent="0.25">
      <c r="C28" s="112" t="s">
        <v>23</v>
      </c>
      <c r="D28" s="112"/>
      <c r="E28" s="112"/>
      <c r="F28" s="6"/>
    </row>
    <row r="29" spans="2:10" ht="15.75" thickBot="1" x14ac:dyDescent="0.3">
      <c r="C29" s="140" t="s">
        <v>43</v>
      </c>
      <c r="D29" s="141"/>
      <c r="E29" s="141"/>
      <c r="F29" s="6"/>
    </row>
    <row r="30" spans="2:10" ht="15.75" thickTop="1" x14ac:dyDescent="0.25">
      <c r="C30" s="142" t="s">
        <v>24</v>
      </c>
      <c r="D30" s="126" t="s">
        <v>25</v>
      </c>
      <c r="E30" s="143">
        <v>20510.000159999941</v>
      </c>
      <c r="F30" s="6"/>
    </row>
    <row r="31" spans="2:10" x14ac:dyDescent="0.25">
      <c r="C31" s="144"/>
      <c r="D31" s="145" t="s">
        <v>26</v>
      </c>
      <c r="E31" s="146">
        <v>0</v>
      </c>
      <c r="F31" s="6"/>
    </row>
    <row r="32" spans="2:10" x14ac:dyDescent="0.25">
      <c r="C32" s="144" t="s">
        <v>1</v>
      </c>
      <c r="D32" s="147"/>
      <c r="E32" s="148">
        <v>1.5258389594588766E-2</v>
      </c>
      <c r="F32" s="6"/>
    </row>
    <row r="33" spans="3:6" ht="15" customHeight="1" x14ac:dyDescent="0.25">
      <c r="C33" s="144" t="s">
        <v>44</v>
      </c>
      <c r="D33" s="147"/>
      <c r="E33" s="149">
        <v>6.823391933652851E-3</v>
      </c>
      <c r="F33" s="6"/>
    </row>
    <row r="34" spans="3:6" x14ac:dyDescent="0.25">
      <c r="C34" s="144" t="s">
        <v>27</v>
      </c>
      <c r="D34" s="147"/>
      <c r="E34" s="148">
        <v>-0.30317412106164265</v>
      </c>
      <c r="F34" s="6"/>
    </row>
    <row r="35" spans="3:6" x14ac:dyDescent="0.25">
      <c r="C35" s="144" t="s">
        <v>28</v>
      </c>
      <c r="D35" s="147"/>
      <c r="E35" s="150">
        <v>-1.0542330200117358</v>
      </c>
      <c r="F35" s="6"/>
    </row>
    <row r="36" spans="3:6" ht="15" customHeight="1" x14ac:dyDescent="0.25">
      <c r="C36" s="144" t="s">
        <v>29</v>
      </c>
      <c r="D36" s="147"/>
      <c r="E36" s="149">
        <v>0.97719930544852684</v>
      </c>
      <c r="F36" s="6"/>
    </row>
    <row r="37" spans="3:6" x14ac:dyDescent="0.25">
      <c r="C37" s="144" t="s">
        <v>30</v>
      </c>
      <c r="D37" s="147"/>
      <c r="E37" s="151">
        <v>1.0578008338387888</v>
      </c>
      <c r="F37" s="6"/>
    </row>
    <row r="38" spans="3:6" ht="15" customHeight="1" x14ac:dyDescent="0.25">
      <c r="C38" s="144" t="s">
        <v>31</v>
      </c>
      <c r="D38" s="147"/>
      <c r="E38" s="152">
        <v>1.7102556526924922E-2</v>
      </c>
      <c r="F38" s="6"/>
    </row>
    <row r="39" spans="3:6" x14ac:dyDescent="0.25">
      <c r="C39" s="144" t="s">
        <v>32</v>
      </c>
      <c r="D39" s="147"/>
      <c r="E39" s="152">
        <v>0.51586872460122679</v>
      </c>
      <c r="F39" s="6"/>
    </row>
    <row r="40" spans="3:6" ht="15" customHeight="1" x14ac:dyDescent="0.25">
      <c r="C40" s="144" t="s">
        <v>33</v>
      </c>
      <c r="D40" s="147"/>
      <c r="E40" s="152">
        <v>3.4203446016351745E-2</v>
      </c>
      <c r="F40" s="6"/>
    </row>
    <row r="41" spans="3:6" x14ac:dyDescent="0.25">
      <c r="C41" s="144" t="s">
        <v>34</v>
      </c>
      <c r="D41" s="147"/>
      <c r="E41" s="150">
        <v>-1.7510129620636072</v>
      </c>
      <c r="F41" s="6"/>
    </row>
    <row r="42" spans="3:6" x14ac:dyDescent="0.25">
      <c r="C42" s="144" t="s">
        <v>35</v>
      </c>
      <c r="D42" s="147"/>
      <c r="E42" s="150">
        <v>4.8966508867353209</v>
      </c>
      <c r="F42" s="6"/>
    </row>
    <row r="43" spans="3:6" x14ac:dyDescent="0.25">
      <c r="C43" s="144" t="s">
        <v>36</v>
      </c>
      <c r="D43" s="153" t="s">
        <v>37</v>
      </c>
      <c r="E43" s="148">
        <v>-0.83020197156163422</v>
      </c>
      <c r="F43" s="6"/>
    </row>
    <row r="44" spans="3:6" x14ac:dyDescent="0.25">
      <c r="C44" s="144"/>
      <c r="D44" s="153" t="s">
        <v>38</v>
      </c>
      <c r="E44" s="148">
        <v>-0.51705195416703797</v>
      </c>
      <c r="F44" s="6"/>
    </row>
    <row r="45" spans="3:6" x14ac:dyDescent="0.25">
      <c r="C45" s="144"/>
      <c r="D45" s="153" t="s">
        <v>39</v>
      </c>
      <c r="E45" s="148">
        <v>-2.0279986675670499E-2</v>
      </c>
      <c r="F45" s="6"/>
    </row>
    <row r="46" spans="3:6" ht="15.75" thickBot="1" x14ac:dyDescent="0.3">
      <c r="C46" s="132"/>
      <c r="D46" s="154" t="s">
        <v>40</v>
      </c>
      <c r="E46" s="155">
        <v>0.89225067524884172</v>
      </c>
      <c r="F46" s="6"/>
    </row>
    <row r="47" spans="3:6" ht="15.75" thickTop="1" x14ac:dyDescent="0.25">
      <c r="C47" s="12"/>
      <c r="D47" s="12"/>
      <c r="E47" s="12"/>
      <c r="F47" s="6"/>
    </row>
    <row r="49" spans="2:2" x14ac:dyDescent="0.25">
      <c r="B49" t="s">
        <v>62</v>
      </c>
    </row>
    <row r="81" spans="1:17" ht="15.75" thickBot="1" x14ac:dyDescent="0.3"/>
    <row r="82" spans="1:17" ht="15.75" customHeight="1" thickTop="1" x14ac:dyDescent="0.25">
      <c r="A82" s="156" t="s">
        <v>45</v>
      </c>
      <c r="B82" s="115" t="s">
        <v>50</v>
      </c>
      <c r="C82" s="116"/>
      <c r="D82" s="116"/>
      <c r="E82" s="116"/>
      <c r="F82" s="116"/>
      <c r="G82" s="116" t="s">
        <v>51</v>
      </c>
      <c r="H82" s="116"/>
      <c r="I82" s="116"/>
      <c r="J82" s="116"/>
      <c r="K82" s="116"/>
      <c r="L82" s="116" t="s">
        <v>52</v>
      </c>
      <c r="M82" s="116"/>
      <c r="N82" s="116"/>
      <c r="O82" s="116"/>
      <c r="P82" s="118"/>
      <c r="Q82" s="141"/>
    </row>
    <row r="83" spans="1:17" ht="15.75" thickBot="1" x14ac:dyDescent="0.3">
      <c r="A83" s="157"/>
      <c r="B83" s="121" t="s">
        <v>53</v>
      </c>
      <c r="C83" s="122" t="s">
        <v>54</v>
      </c>
      <c r="D83" s="122" t="s">
        <v>55</v>
      </c>
      <c r="E83" s="122" t="s">
        <v>56</v>
      </c>
      <c r="F83" s="122" t="s">
        <v>57</v>
      </c>
      <c r="G83" s="122" t="s">
        <v>53</v>
      </c>
      <c r="H83" s="122" t="s">
        <v>54</v>
      </c>
      <c r="I83" s="122" t="s">
        <v>55</v>
      </c>
      <c r="J83" s="122" t="s">
        <v>56</v>
      </c>
      <c r="K83" s="122" t="s">
        <v>57</v>
      </c>
      <c r="L83" s="122" t="s">
        <v>53</v>
      </c>
      <c r="M83" s="122" t="s">
        <v>54</v>
      </c>
      <c r="N83" s="122" t="s">
        <v>55</v>
      </c>
      <c r="O83" s="122" t="s">
        <v>56</v>
      </c>
      <c r="P83" s="158" t="s">
        <v>57</v>
      </c>
      <c r="Q83" s="141"/>
    </row>
    <row r="84" spans="1:17" ht="15.75" thickTop="1" x14ac:dyDescent="0.25">
      <c r="A84" s="159" t="s">
        <v>63</v>
      </c>
      <c r="B84" s="127">
        <v>0</v>
      </c>
      <c r="C84" s="130">
        <v>0</v>
      </c>
      <c r="D84" s="130">
        <v>0</v>
      </c>
      <c r="E84" s="128">
        <v>6.0053329249260727E-4</v>
      </c>
      <c r="F84" s="128">
        <v>0.12114309440497448</v>
      </c>
      <c r="G84" s="128">
        <v>6.3937424020694099E-4</v>
      </c>
      <c r="H84" s="128">
        <v>1.9859132872551643E-3</v>
      </c>
      <c r="I84" s="128">
        <v>2.5081368820749329E-2</v>
      </c>
      <c r="J84" s="128">
        <v>7.7240879481632774E-2</v>
      </c>
      <c r="K84" s="128">
        <v>0.41009261531443114</v>
      </c>
      <c r="L84" s="130">
        <v>0</v>
      </c>
      <c r="M84" s="130">
        <v>0</v>
      </c>
      <c r="N84" s="130">
        <v>0</v>
      </c>
      <c r="O84" s="128">
        <v>4.0358379332750433E-4</v>
      </c>
      <c r="P84" s="160">
        <v>3.7865138465801515E-2</v>
      </c>
      <c r="Q84" s="141"/>
    </row>
    <row r="85" spans="1:17" x14ac:dyDescent="0.25">
      <c r="A85" s="161" t="s">
        <v>64</v>
      </c>
      <c r="B85" s="162">
        <v>1.8553874814499578E-4</v>
      </c>
      <c r="C85" s="163">
        <v>6.9859053703942044E-4</v>
      </c>
      <c r="D85" s="163">
        <v>2.6677534827626997E-3</v>
      </c>
      <c r="E85" s="163">
        <v>2.4485640404169645E-2</v>
      </c>
      <c r="F85" s="163">
        <v>0.14497547557209733</v>
      </c>
      <c r="G85" s="163">
        <v>1.341294480294675E-2</v>
      </c>
      <c r="H85" s="163">
        <v>6.573350642280229E-2</v>
      </c>
      <c r="I85" s="163">
        <v>0.16058453044736465</v>
      </c>
      <c r="J85" s="163">
        <v>0.20386817513825731</v>
      </c>
      <c r="K85" s="163">
        <v>0.19361282482617992</v>
      </c>
      <c r="L85" s="164">
        <v>0</v>
      </c>
      <c r="M85" s="163">
        <v>5.081113162387406E-4</v>
      </c>
      <c r="N85" s="163">
        <v>8.3468612590439895E-4</v>
      </c>
      <c r="O85" s="163">
        <v>6.3510929312945094E-3</v>
      </c>
      <c r="P85" s="165">
        <v>5.8705426474541939E-2</v>
      </c>
      <c r="Q85" s="141"/>
    </row>
    <row r="86" spans="1:17" x14ac:dyDescent="0.25">
      <c r="A86" s="161" t="s">
        <v>65</v>
      </c>
      <c r="B86" s="162">
        <v>2.2617159772269775E-4</v>
      </c>
      <c r="C86" s="163">
        <v>6.4990585883901715E-4</v>
      </c>
      <c r="D86" s="163">
        <v>5.0495082782208286E-3</v>
      </c>
      <c r="E86" s="163">
        <v>2.2217753542827075E-2</v>
      </c>
      <c r="F86" s="163">
        <v>4.4839319841070376E-2</v>
      </c>
      <c r="G86" s="163">
        <v>2.2946646724204788E-2</v>
      </c>
      <c r="H86" s="163">
        <v>5.68483142665097E-2</v>
      </c>
      <c r="I86" s="163">
        <v>5.9788809655803021E-2</v>
      </c>
      <c r="J86" s="163">
        <v>6.4736583182841548E-2</v>
      </c>
      <c r="K86" s="163">
        <v>2.5705944058463121E-2</v>
      </c>
      <c r="L86" s="164">
        <v>0</v>
      </c>
      <c r="M86" s="163">
        <v>2.6059197337522592E-4</v>
      </c>
      <c r="N86" s="163">
        <v>1.3703541538859002E-3</v>
      </c>
      <c r="O86" s="163">
        <v>8.1265586180041226E-3</v>
      </c>
      <c r="P86" s="165">
        <v>2.5932310671806156E-2</v>
      </c>
      <c r="Q86" s="141"/>
    </row>
    <row r="87" spans="1:17" x14ac:dyDescent="0.25">
      <c r="A87" s="161" t="s">
        <v>66</v>
      </c>
      <c r="B87" s="162">
        <v>2.6739346719006806E-2</v>
      </c>
      <c r="C87" s="163">
        <v>8.6715879613225522E-2</v>
      </c>
      <c r="D87" s="163">
        <v>0.12881212430408054</v>
      </c>
      <c r="E87" s="163">
        <v>0.25034070091514826</v>
      </c>
      <c r="F87" s="163">
        <v>0.37796937846405215</v>
      </c>
      <c r="G87" s="163">
        <v>0.1907585351373981</v>
      </c>
      <c r="H87" s="163">
        <v>0.47243485730660761</v>
      </c>
      <c r="I87" s="163">
        <v>0.49042800589377761</v>
      </c>
      <c r="J87" s="163">
        <v>0.46623274940467385</v>
      </c>
      <c r="K87" s="163">
        <v>0.22183494619070937</v>
      </c>
      <c r="L87" s="163">
        <v>2.1683163273591752E-2</v>
      </c>
      <c r="M87" s="163">
        <v>8.0031583283388996E-2</v>
      </c>
      <c r="N87" s="163">
        <v>0.10917865841723151</v>
      </c>
      <c r="O87" s="163">
        <v>0.1557376079554518</v>
      </c>
      <c r="P87" s="165">
        <v>0.27310519941410005</v>
      </c>
      <c r="Q87" s="141"/>
    </row>
    <row r="88" spans="1:17" x14ac:dyDescent="0.25">
      <c r="A88" s="161" t="s">
        <v>67</v>
      </c>
      <c r="B88" s="162">
        <v>6.5583981916313372E-2</v>
      </c>
      <c r="C88" s="163">
        <v>4.8912825680403248E-2</v>
      </c>
      <c r="D88" s="163">
        <v>3.7617372552113608E-2</v>
      </c>
      <c r="E88" s="163">
        <v>3.0417806165383154E-2</v>
      </c>
      <c r="F88" s="163">
        <v>2.796810573349828E-2</v>
      </c>
      <c r="G88" s="163">
        <v>9.8338050341872749E-2</v>
      </c>
      <c r="H88" s="163">
        <v>6.3296808544027541E-2</v>
      </c>
      <c r="I88" s="163">
        <v>3.0624947259810409E-2</v>
      </c>
      <c r="J88" s="163">
        <v>2.3246673137019787E-2</v>
      </c>
      <c r="K88" s="163">
        <v>1.5815838585116707E-2</v>
      </c>
      <c r="L88" s="163">
        <v>6.3122077328113799E-2</v>
      </c>
      <c r="M88" s="163">
        <v>4.9545997870578028E-2</v>
      </c>
      <c r="N88" s="163">
        <v>4.0971629594547643E-2</v>
      </c>
      <c r="O88" s="163">
        <v>2.5368093426980282E-2</v>
      </c>
      <c r="P88" s="165">
        <v>2.4975342918693855E-2</v>
      </c>
      <c r="Q88" s="141"/>
    </row>
    <row r="89" spans="1:17" x14ac:dyDescent="0.25">
      <c r="A89" s="161" t="s">
        <v>68</v>
      </c>
      <c r="B89" s="162">
        <v>2.5981221450669306E-2</v>
      </c>
      <c r="C89" s="163">
        <v>8.2475412987579474E-2</v>
      </c>
      <c r="D89" s="163">
        <v>0.13873089149068196</v>
      </c>
      <c r="E89" s="163">
        <v>0.22050297725481097</v>
      </c>
      <c r="F89" s="163">
        <v>0.16913276403859404</v>
      </c>
      <c r="G89" s="163">
        <v>0.12789164090684918</v>
      </c>
      <c r="H89" s="163">
        <v>0.20207074060264923</v>
      </c>
      <c r="I89" s="163">
        <v>0.14792422006628428</v>
      </c>
      <c r="J89" s="163">
        <v>0.12133347667568542</v>
      </c>
      <c r="K89" s="163">
        <v>9.1888286443746997E-2</v>
      </c>
      <c r="L89" s="163">
        <v>2.0437126217043976E-2</v>
      </c>
      <c r="M89" s="163">
        <v>6.6679389738109857E-2</v>
      </c>
      <c r="N89" s="163">
        <v>0.12401279575647209</v>
      </c>
      <c r="O89" s="163">
        <v>0.16838460729135127</v>
      </c>
      <c r="P89" s="165">
        <v>0.24816383376934256</v>
      </c>
      <c r="Q89" s="141"/>
    </row>
    <row r="90" spans="1:17" x14ac:dyDescent="0.25">
      <c r="A90" s="161" t="s">
        <v>69</v>
      </c>
      <c r="B90" s="162">
        <v>0.16155105764093522</v>
      </c>
      <c r="C90" s="163">
        <v>0.15139543607788231</v>
      </c>
      <c r="D90" s="163">
        <v>0.12766086583241759</v>
      </c>
      <c r="E90" s="163">
        <v>0.10244523643739534</v>
      </c>
      <c r="F90" s="163">
        <v>4.0853176363865602E-2</v>
      </c>
      <c r="G90" s="163">
        <v>0.14282926660110948</v>
      </c>
      <c r="H90" s="163">
        <v>8.1716459666357558E-2</v>
      </c>
      <c r="I90" s="163">
        <v>4.9664265459575196E-2</v>
      </c>
      <c r="J90" s="163">
        <v>2.8761436179415293E-2</v>
      </c>
      <c r="K90" s="163">
        <v>1.9148149873738786E-2</v>
      </c>
      <c r="L90" s="163">
        <v>0.16240061992220065</v>
      </c>
      <c r="M90" s="163">
        <v>0.14882210005253629</v>
      </c>
      <c r="N90" s="163">
        <v>0.13856870712684899</v>
      </c>
      <c r="O90" s="163">
        <v>0.12886547349817726</v>
      </c>
      <c r="P90" s="165">
        <v>6.4078028733032533E-2</v>
      </c>
      <c r="Q90" s="141"/>
    </row>
    <row r="91" spans="1:17" x14ac:dyDescent="0.25">
      <c r="A91" s="161" t="s">
        <v>70</v>
      </c>
      <c r="B91" s="162">
        <v>2.1164983535946938E-2</v>
      </c>
      <c r="C91" s="163">
        <v>4.3299734897207148E-2</v>
      </c>
      <c r="D91" s="163">
        <v>6.2926000007597904E-2</v>
      </c>
      <c r="E91" s="163">
        <v>6.1498432250275084E-2</v>
      </c>
      <c r="F91" s="163">
        <v>1.9483664462882501E-2</v>
      </c>
      <c r="G91" s="163">
        <v>4.5147497065204663E-2</v>
      </c>
      <c r="H91" s="163">
        <v>1.7310361039458246E-2</v>
      </c>
      <c r="I91" s="163">
        <v>1.7869912766528995E-2</v>
      </c>
      <c r="J91" s="163">
        <v>6.3698266801804236E-3</v>
      </c>
      <c r="K91" s="163">
        <v>3.3665823185680048E-3</v>
      </c>
      <c r="L91" s="163">
        <v>1.7377366128882396E-2</v>
      </c>
      <c r="M91" s="163">
        <v>3.7534500111983789E-2</v>
      </c>
      <c r="N91" s="163">
        <v>6.175033651195258E-2</v>
      </c>
      <c r="O91" s="163">
        <v>6.2999811459408014E-2</v>
      </c>
      <c r="P91" s="165">
        <v>5.7145838858055978E-2</v>
      </c>
      <c r="Q91" s="141"/>
    </row>
    <row r="92" spans="1:17" x14ac:dyDescent="0.25">
      <c r="A92" s="161" t="s">
        <v>71</v>
      </c>
      <c r="B92" s="162">
        <v>0.29300454602971543</v>
      </c>
      <c r="C92" s="163">
        <v>0.26588537370973458</v>
      </c>
      <c r="D92" s="163">
        <v>0.21688978269308035</v>
      </c>
      <c r="E92" s="163">
        <v>0.12868965428671711</v>
      </c>
      <c r="F92" s="163">
        <v>1.7984720805762064E-2</v>
      </c>
      <c r="G92" s="163">
        <v>0.13309471644431389</v>
      </c>
      <c r="H92" s="163">
        <v>2.0909703266424679E-2</v>
      </c>
      <c r="I92" s="163">
        <v>8.5491482700647634E-3</v>
      </c>
      <c r="J92" s="163">
        <v>3.9263555706733752E-3</v>
      </c>
      <c r="K92" s="163">
        <v>6.3458644540862852E-4</v>
      </c>
      <c r="L92" s="163">
        <v>0.29719636956378248</v>
      </c>
      <c r="M92" s="163">
        <v>0.28640201026840784</v>
      </c>
      <c r="N92" s="163">
        <v>0.22766796896924973</v>
      </c>
      <c r="O92" s="163">
        <v>0.19586002275410588</v>
      </c>
      <c r="P92" s="165">
        <v>8.830486482782457E-2</v>
      </c>
      <c r="Q92" s="141"/>
    </row>
    <row r="93" spans="1:17" x14ac:dyDescent="0.25">
      <c r="A93" s="161" t="s">
        <v>72</v>
      </c>
      <c r="B93" s="162">
        <v>1.7681540145413422E-3</v>
      </c>
      <c r="C93" s="163">
        <v>3.9832977674311346E-4</v>
      </c>
      <c r="D93" s="163">
        <v>9.2665915485146751E-4</v>
      </c>
      <c r="E93" s="163">
        <v>2.8285869053860059E-3</v>
      </c>
      <c r="F93" s="163">
        <v>2.4323270476975275E-3</v>
      </c>
      <c r="G93" s="163">
        <v>4.2701431748820556E-3</v>
      </c>
      <c r="H93" s="163">
        <v>5.2514235338167075E-4</v>
      </c>
      <c r="I93" s="163">
        <v>4.3081471152430486E-3</v>
      </c>
      <c r="J93" s="163">
        <v>7.1290519753645736E-4</v>
      </c>
      <c r="K93" s="164">
        <v>0</v>
      </c>
      <c r="L93" s="163">
        <v>1.2478987774502777E-3</v>
      </c>
      <c r="M93" s="163">
        <v>8.050155447810424E-4</v>
      </c>
      <c r="N93" s="163">
        <v>6.4477670470913882E-4</v>
      </c>
      <c r="O93" s="163">
        <v>2.2433382875455044E-3</v>
      </c>
      <c r="P93" s="165">
        <v>3.1431019077199085E-3</v>
      </c>
      <c r="Q93" s="141"/>
    </row>
    <row r="94" spans="1:17" x14ac:dyDescent="0.25">
      <c r="A94" s="161" t="s">
        <v>73</v>
      </c>
      <c r="B94" s="162">
        <v>3.5785982112119304E-3</v>
      </c>
      <c r="C94" s="163">
        <v>4.575656587487153E-4</v>
      </c>
      <c r="D94" s="163">
        <v>4.1161225323326872E-4</v>
      </c>
      <c r="E94" s="163">
        <v>5.9293970035991439E-4</v>
      </c>
      <c r="F94" s="163">
        <v>5.0623937700831835E-4</v>
      </c>
      <c r="G94" s="164">
        <v>0</v>
      </c>
      <c r="H94" s="163">
        <v>4.7471747973196107E-4</v>
      </c>
      <c r="I94" s="163">
        <v>1.5912641531000188E-3</v>
      </c>
      <c r="J94" s="163">
        <v>4.553037595128716E-4</v>
      </c>
      <c r="K94" s="163">
        <v>5.6914280805890486E-4</v>
      </c>
      <c r="L94" s="163">
        <v>4.4478766210387299E-3</v>
      </c>
      <c r="M94" s="163">
        <v>2.4321919539572578E-4</v>
      </c>
      <c r="N94" s="163">
        <v>8.2115195706530808E-4</v>
      </c>
      <c r="O94" s="164">
        <v>0</v>
      </c>
      <c r="P94" s="165">
        <v>6.2687516806800942E-4</v>
      </c>
      <c r="Q94" s="141"/>
    </row>
    <row r="95" spans="1:17" x14ac:dyDescent="0.25">
      <c r="A95" s="161" t="s">
        <v>74</v>
      </c>
      <c r="B95" s="162">
        <v>4.6398714268817975E-3</v>
      </c>
      <c r="C95" s="163">
        <v>4.8288649594543116E-3</v>
      </c>
      <c r="D95" s="163">
        <v>6.1815784143711477E-3</v>
      </c>
      <c r="E95" s="163">
        <v>3.1917912696678295E-3</v>
      </c>
      <c r="F95" s="163">
        <v>3.6977690706353483E-3</v>
      </c>
      <c r="G95" s="163">
        <v>6.0518188474440486E-3</v>
      </c>
      <c r="H95" s="163">
        <v>9.4943495946392224E-4</v>
      </c>
      <c r="I95" s="163">
        <v>6.7080309029163786E-4</v>
      </c>
      <c r="J95" s="163">
        <v>1.0535328806066226E-3</v>
      </c>
      <c r="K95" s="164">
        <v>0</v>
      </c>
      <c r="L95" s="163">
        <v>4.0742954428217674E-3</v>
      </c>
      <c r="M95" s="163">
        <v>4.6679163652390537E-3</v>
      </c>
      <c r="N95" s="163">
        <v>5.9569764830713027E-3</v>
      </c>
      <c r="O95" s="163">
        <v>4.671176422446654E-3</v>
      </c>
      <c r="P95" s="165">
        <v>6.4383974673284106E-3</v>
      </c>
      <c r="Q95" s="141"/>
    </row>
    <row r="96" spans="1:17" ht="24" x14ac:dyDescent="0.25">
      <c r="A96" s="161" t="s">
        <v>75</v>
      </c>
      <c r="B96" s="162">
        <v>0.39557652870891041</v>
      </c>
      <c r="C96" s="163">
        <v>0.31383463763428604</v>
      </c>
      <c r="D96" s="163">
        <v>0.27048281610591379</v>
      </c>
      <c r="E96" s="163">
        <v>0.15210142471030672</v>
      </c>
      <c r="F96" s="163">
        <v>2.5985489475763793E-2</v>
      </c>
      <c r="G96" s="163">
        <v>0.21461936571356741</v>
      </c>
      <c r="H96" s="163">
        <v>1.5744040805331594E-2</v>
      </c>
      <c r="I96" s="163">
        <v>2.9145770014064082E-3</v>
      </c>
      <c r="J96" s="163">
        <v>2.062102711964661E-3</v>
      </c>
      <c r="K96" s="164">
        <v>0</v>
      </c>
      <c r="L96" s="163">
        <v>0.40801320672507274</v>
      </c>
      <c r="M96" s="163">
        <v>0.32419599755599343</v>
      </c>
      <c r="N96" s="163">
        <v>0.28707831438714826</v>
      </c>
      <c r="O96" s="163">
        <v>0.23978103770651718</v>
      </c>
      <c r="P96" s="165">
        <v>0.11151564132368388</v>
      </c>
      <c r="Q96" s="141"/>
    </row>
    <row r="97" spans="1:17" x14ac:dyDescent="0.25">
      <c r="A97" s="161" t="s">
        <v>76</v>
      </c>
      <c r="B97" s="166">
        <v>0</v>
      </c>
      <c r="C97" s="164">
        <v>0</v>
      </c>
      <c r="D97" s="164">
        <v>0</v>
      </c>
      <c r="E97" s="164">
        <v>0</v>
      </c>
      <c r="F97" s="163">
        <v>3.0284753420983064E-3</v>
      </c>
      <c r="G97" s="164">
        <v>0</v>
      </c>
      <c r="H97" s="164">
        <v>0</v>
      </c>
      <c r="I97" s="164">
        <v>0</v>
      </c>
      <c r="J97" s="164">
        <v>0</v>
      </c>
      <c r="K97" s="163">
        <v>1.7331083135578691E-2</v>
      </c>
      <c r="L97" s="164">
        <v>0</v>
      </c>
      <c r="M97" s="164">
        <v>0</v>
      </c>
      <c r="N97" s="164">
        <v>0</v>
      </c>
      <c r="O97" s="164">
        <v>0</v>
      </c>
      <c r="P97" s="167">
        <v>0</v>
      </c>
      <c r="Q97" s="141"/>
    </row>
    <row r="98" spans="1:17" x14ac:dyDescent="0.25">
      <c r="A98" s="161" t="s">
        <v>77</v>
      </c>
      <c r="B98" s="166">
        <v>0</v>
      </c>
      <c r="C98" s="163">
        <v>4.4744260885578474E-4</v>
      </c>
      <c r="D98" s="163">
        <v>1.6430354306743577E-3</v>
      </c>
      <c r="E98" s="163">
        <v>8.6522865060153714E-5</v>
      </c>
      <c r="F98" s="164">
        <v>0</v>
      </c>
      <c r="G98" s="164">
        <v>0</v>
      </c>
      <c r="H98" s="164">
        <v>0</v>
      </c>
      <c r="I98" s="164">
        <v>0</v>
      </c>
      <c r="J98" s="164">
        <v>0</v>
      </c>
      <c r="K98" s="164">
        <v>0</v>
      </c>
      <c r="L98" s="164">
        <v>0</v>
      </c>
      <c r="M98" s="163">
        <v>3.0356672397279302E-4</v>
      </c>
      <c r="N98" s="163">
        <v>1.143643811914428E-3</v>
      </c>
      <c r="O98" s="163">
        <v>1.2075958553901223E-3</v>
      </c>
      <c r="P98" s="167">
        <v>0</v>
      </c>
      <c r="Q98" s="141"/>
    </row>
    <row r="99" spans="1:17" x14ac:dyDescent="0.25">
      <c r="A99" s="161" t="s">
        <v>78</v>
      </c>
      <c r="B99" s="166">
        <v>0</v>
      </c>
      <c r="C99" s="164">
        <v>0</v>
      </c>
      <c r="D99" s="164">
        <v>0</v>
      </c>
      <c r="E99" s="164">
        <v>0</v>
      </c>
      <c r="F99" s="163">
        <v>1.1082326994556309E-2</v>
      </c>
      <c r="G99" s="164">
        <v>0</v>
      </c>
      <c r="H99" s="164">
        <v>0</v>
      </c>
      <c r="I99" s="164">
        <v>0</v>
      </c>
      <c r="J99" s="163">
        <v>1.004481372515386E-2</v>
      </c>
      <c r="K99" s="163">
        <v>3.3802422518263299E-2</v>
      </c>
      <c r="L99" s="164">
        <v>0</v>
      </c>
      <c r="M99" s="164">
        <v>0</v>
      </c>
      <c r="N99" s="164">
        <v>0</v>
      </c>
      <c r="O99" s="164">
        <v>0</v>
      </c>
      <c r="P99" s="165">
        <v>4.1947177355812623E-3</v>
      </c>
      <c r="Q99" s="141"/>
    </row>
    <row r="100" spans="1:17" x14ac:dyDescent="0.25">
      <c r="A100" s="161" t="s">
        <v>79</v>
      </c>
      <c r="B100" s="166">
        <v>0</v>
      </c>
      <c r="C100" s="164">
        <v>0</v>
      </c>
      <c r="D100" s="164">
        <v>0</v>
      </c>
      <c r="E100" s="163">
        <v>1.9506793454176583E-3</v>
      </c>
      <c r="F100" s="163">
        <v>0.1303112485503212</v>
      </c>
      <c r="G100" s="164">
        <v>0</v>
      </c>
      <c r="H100" s="163">
        <v>9.5819588432029552E-3</v>
      </c>
      <c r="I100" s="163">
        <v>1.9584933790108529E-2</v>
      </c>
      <c r="J100" s="163">
        <v>7.3441284180289251E-2</v>
      </c>
      <c r="K100" s="163">
        <v>0.46177848855836856</v>
      </c>
      <c r="L100" s="164">
        <v>0</v>
      </c>
      <c r="M100" s="164">
        <v>0</v>
      </c>
      <c r="N100" s="164">
        <v>0</v>
      </c>
      <c r="O100" s="164">
        <v>0</v>
      </c>
      <c r="P100" s="165">
        <v>4.0597684984129981E-2</v>
      </c>
      <c r="Q100" s="141"/>
    </row>
    <row r="101" spans="1:17" x14ac:dyDescent="0.25">
      <c r="A101" s="161" t="s">
        <v>80</v>
      </c>
      <c r="B101" s="166">
        <v>0</v>
      </c>
      <c r="C101" s="164">
        <v>0</v>
      </c>
      <c r="D101" s="164">
        <v>0</v>
      </c>
      <c r="E101" s="163">
        <v>3.9523748674716389E-4</v>
      </c>
      <c r="F101" s="163">
        <v>8.311552397490948E-3</v>
      </c>
      <c r="G101" s="164">
        <v>0</v>
      </c>
      <c r="H101" s="163">
        <v>1.8756380629304681E-3</v>
      </c>
      <c r="I101" s="163">
        <v>1.6116914410644197E-3</v>
      </c>
      <c r="J101" s="163">
        <v>5.4639962641445236E-3</v>
      </c>
      <c r="K101" s="163">
        <v>1.614391832303139E-2</v>
      </c>
      <c r="L101" s="164">
        <v>0</v>
      </c>
      <c r="M101" s="164">
        <v>0</v>
      </c>
      <c r="N101" s="164">
        <v>0</v>
      </c>
      <c r="O101" s="164">
        <v>0</v>
      </c>
      <c r="P101" s="165">
        <v>5.2882223972041051E-3</v>
      </c>
      <c r="Q101" s="141"/>
    </row>
    <row r="102" spans="1:17" x14ac:dyDescent="0.25">
      <c r="A102" s="161" t="s">
        <v>81</v>
      </c>
      <c r="B102" s="166">
        <v>0</v>
      </c>
      <c r="C102" s="164">
        <v>0</v>
      </c>
      <c r="D102" s="164">
        <v>0</v>
      </c>
      <c r="E102" s="164">
        <v>0</v>
      </c>
      <c r="F102" s="163">
        <v>8.7377590445521594E-4</v>
      </c>
      <c r="G102" s="164">
        <v>0</v>
      </c>
      <c r="H102" s="164">
        <v>0</v>
      </c>
      <c r="I102" s="164">
        <v>0</v>
      </c>
      <c r="J102" s="163">
        <v>1.674269740646843E-3</v>
      </c>
      <c r="K102" s="163">
        <v>8.4535295023685985E-4</v>
      </c>
      <c r="L102" s="164">
        <v>0</v>
      </c>
      <c r="M102" s="164">
        <v>0</v>
      </c>
      <c r="N102" s="164">
        <v>0</v>
      </c>
      <c r="O102" s="164">
        <v>0</v>
      </c>
      <c r="P102" s="165">
        <v>5.244180094986881E-4</v>
      </c>
      <c r="Q102" s="141"/>
    </row>
    <row r="103" spans="1:17" x14ac:dyDescent="0.25">
      <c r="A103" s="161" t="s">
        <v>82</v>
      </c>
      <c r="B103" s="166">
        <v>0</v>
      </c>
      <c r="C103" s="164">
        <v>0</v>
      </c>
      <c r="D103" s="164">
        <v>0</v>
      </c>
      <c r="E103" s="164">
        <v>0</v>
      </c>
      <c r="F103" s="163">
        <v>8.4893039744732019E-4</v>
      </c>
      <c r="G103" s="164">
        <v>0</v>
      </c>
      <c r="H103" s="164">
        <v>0</v>
      </c>
      <c r="I103" s="164">
        <v>0</v>
      </c>
      <c r="J103" s="163">
        <v>2.2853694842930989E-3</v>
      </c>
      <c r="K103" s="163">
        <v>2.3889628213521197E-3</v>
      </c>
      <c r="L103" s="164">
        <v>0</v>
      </c>
      <c r="M103" s="164">
        <v>0</v>
      </c>
      <c r="N103" s="164">
        <v>0</v>
      </c>
      <c r="O103" s="164">
        <v>0</v>
      </c>
      <c r="P103" s="167">
        <v>0</v>
      </c>
      <c r="Q103" s="141"/>
    </row>
    <row r="104" spans="1:17" ht="24" x14ac:dyDescent="0.25">
      <c r="A104" s="161" t="s">
        <v>83</v>
      </c>
      <c r="B104" s="166">
        <v>0</v>
      </c>
      <c r="C104" s="163">
        <v>2.2917319764036376E-4</v>
      </c>
      <c r="D104" s="163">
        <v>3.7684809289495762E-4</v>
      </c>
      <c r="E104" s="164">
        <v>0</v>
      </c>
      <c r="F104" s="163">
        <v>2.8340468363310663E-3</v>
      </c>
      <c r="G104" s="163">
        <v>2.0449640998192204E-3</v>
      </c>
      <c r="H104" s="164">
        <v>0</v>
      </c>
      <c r="I104" s="164">
        <v>0</v>
      </c>
      <c r="J104" s="163">
        <v>4.3255838468770937E-3</v>
      </c>
      <c r="K104" s="163">
        <v>5.5895384576739411E-3</v>
      </c>
      <c r="L104" s="164">
        <v>0</v>
      </c>
      <c r="M104" s="163">
        <v>2.7812114796107703E-4</v>
      </c>
      <c r="N104" s="164">
        <v>0</v>
      </c>
      <c r="O104" s="164">
        <v>0</v>
      </c>
      <c r="P104" s="165">
        <v>1.3312057053211708E-3</v>
      </c>
      <c r="Q104" s="141"/>
    </row>
    <row r="105" spans="1:17" x14ac:dyDescent="0.25">
      <c r="A105" s="161" t="s">
        <v>84</v>
      </c>
      <c r="B105" s="162">
        <v>1.5681740696884938E-2</v>
      </c>
      <c r="C105" s="163">
        <v>5.4586858204880288E-2</v>
      </c>
      <c r="D105" s="163">
        <v>9.14982901585117E-2</v>
      </c>
      <c r="E105" s="163">
        <v>0.1145708372177123</v>
      </c>
      <c r="F105" s="163">
        <v>0.12449674960095033</v>
      </c>
      <c r="G105" s="163">
        <v>2.7710336147673018E-2</v>
      </c>
      <c r="H105" s="163">
        <v>6.8389260386883338E-2</v>
      </c>
      <c r="I105" s="163">
        <v>6.7357627360421182E-2</v>
      </c>
      <c r="J105" s="163">
        <v>8.6771046318223674E-2</v>
      </c>
      <c r="K105" s="163">
        <v>9.7428792891634641E-2</v>
      </c>
      <c r="L105" s="163">
        <v>1.2079618010827639E-2</v>
      </c>
      <c r="M105" s="163">
        <v>4.7551180718062337E-2</v>
      </c>
      <c r="N105" s="163">
        <v>8.8104628136540422E-2</v>
      </c>
      <c r="O105" s="163">
        <v>0.10215171243805085</v>
      </c>
      <c r="P105" s="165">
        <v>0.167900122925739</v>
      </c>
      <c r="Q105" s="141"/>
    </row>
    <row r="106" spans="1:17" x14ac:dyDescent="0.25">
      <c r="A106" s="161" t="s">
        <v>85</v>
      </c>
      <c r="B106" s="162">
        <v>7.9043039347838767E-2</v>
      </c>
      <c r="C106" s="163">
        <v>0.13485387433282203</v>
      </c>
      <c r="D106" s="163">
        <v>0.14930260611823271</v>
      </c>
      <c r="E106" s="163">
        <v>0.14438781302453671</v>
      </c>
      <c r="F106" s="163">
        <v>6.3793229734535634E-2</v>
      </c>
      <c r="G106" s="163">
        <v>8.2608662577309297E-2</v>
      </c>
      <c r="H106" s="163">
        <v>5.8156400823427629E-2</v>
      </c>
      <c r="I106" s="163">
        <v>5.5969192247294887E-2</v>
      </c>
      <c r="J106" s="163">
        <v>4.2791270689728475E-2</v>
      </c>
      <c r="K106" s="163">
        <v>2.8605597261592005E-2</v>
      </c>
      <c r="L106" s="163">
        <v>7.0436807582020936E-2</v>
      </c>
      <c r="M106" s="163">
        <v>0.12449404247760877</v>
      </c>
      <c r="N106" s="163">
        <v>0.15254895984512057</v>
      </c>
      <c r="O106" s="163">
        <v>0.16662996771096483</v>
      </c>
      <c r="P106" s="165">
        <v>0.12865963427086563</v>
      </c>
      <c r="Q106" s="141"/>
    </row>
    <row r="107" spans="1:17" x14ac:dyDescent="0.25">
      <c r="A107" s="161" t="s">
        <v>86</v>
      </c>
      <c r="B107" s="162">
        <v>4.949857715984147E-4</v>
      </c>
      <c r="C107" s="164">
        <v>0</v>
      </c>
      <c r="D107" s="164">
        <v>0</v>
      </c>
      <c r="E107" s="164">
        <v>0</v>
      </c>
      <c r="F107" s="163">
        <v>1.7983049567833341E-4</v>
      </c>
      <c r="G107" s="163">
        <v>2.5121078011323475E-3</v>
      </c>
      <c r="H107" s="164">
        <v>0</v>
      </c>
      <c r="I107" s="163">
        <v>8.9194438156088031E-4</v>
      </c>
      <c r="J107" s="164">
        <v>0</v>
      </c>
      <c r="K107" s="164">
        <v>0</v>
      </c>
      <c r="L107" s="164">
        <v>0</v>
      </c>
      <c r="M107" s="164">
        <v>0</v>
      </c>
      <c r="N107" s="164">
        <v>0</v>
      </c>
      <c r="O107" s="164">
        <v>0</v>
      </c>
      <c r="P107" s="167">
        <v>0</v>
      </c>
      <c r="Q107" s="141"/>
    </row>
    <row r="108" spans="1:17" x14ac:dyDescent="0.25">
      <c r="A108" s="161" t="s">
        <v>87</v>
      </c>
      <c r="B108" s="166">
        <v>0</v>
      </c>
      <c r="C108" s="164">
        <v>0</v>
      </c>
      <c r="D108" s="163">
        <v>2.4858683148381785E-4</v>
      </c>
      <c r="E108" s="163">
        <v>1.1448852097485913E-3</v>
      </c>
      <c r="F108" s="163">
        <v>3.7447446683141501E-3</v>
      </c>
      <c r="G108" s="164">
        <v>0</v>
      </c>
      <c r="H108" s="163">
        <v>8.0273374962164749E-3</v>
      </c>
      <c r="I108" s="163">
        <v>8.5192021011121725E-3</v>
      </c>
      <c r="J108" s="163">
        <v>2.6045892106773515E-3</v>
      </c>
      <c r="K108" s="164">
        <v>0</v>
      </c>
      <c r="L108" s="164">
        <v>0</v>
      </c>
      <c r="M108" s="164">
        <v>0</v>
      </c>
      <c r="N108" s="164">
        <v>0</v>
      </c>
      <c r="O108" s="163">
        <v>2.9916253931792583E-4</v>
      </c>
      <c r="P108" s="165">
        <v>1.2688587739944656E-3</v>
      </c>
      <c r="Q108" s="141"/>
    </row>
    <row r="109" spans="1:17" x14ac:dyDescent="0.25">
      <c r="A109" s="161" t="s">
        <v>88</v>
      </c>
      <c r="B109" s="162">
        <v>2.474928857992074E-4</v>
      </c>
      <c r="C109" s="163">
        <v>7.5718156069791074E-4</v>
      </c>
      <c r="D109" s="163">
        <v>5.4652147102333514E-4</v>
      </c>
      <c r="E109" s="163">
        <v>1.6021099420436159E-3</v>
      </c>
      <c r="F109" s="163">
        <v>2.7606847858186834E-4</v>
      </c>
      <c r="G109" s="163">
        <v>2.1533445632756394E-3</v>
      </c>
      <c r="H109" s="164">
        <v>0</v>
      </c>
      <c r="I109" s="163">
        <v>7.3343451845593946E-4</v>
      </c>
      <c r="J109" s="163">
        <v>6.7900581151648638E-4</v>
      </c>
      <c r="K109" s="164">
        <v>0</v>
      </c>
      <c r="L109" s="164">
        <v>0</v>
      </c>
      <c r="M109" s="163">
        <v>2.9433598368812668E-4</v>
      </c>
      <c r="N109" s="163">
        <v>1.0968049756812667E-3</v>
      </c>
      <c r="O109" s="163">
        <v>1.1246224976394117E-3</v>
      </c>
      <c r="P109" s="165">
        <v>9.2121069477184086E-4</v>
      </c>
      <c r="Q109" s="141"/>
    </row>
    <row r="110" spans="1:17" x14ac:dyDescent="0.25">
      <c r="A110" s="161" t="s">
        <v>89</v>
      </c>
      <c r="B110" s="162">
        <v>0.75664234183497425</v>
      </c>
      <c r="C110" s="163">
        <v>0.45220812330156851</v>
      </c>
      <c r="D110" s="163">
        <v>0.29151559037482627</v>
      </c>
      <c r="E110" s="163">
        <v>0.15788820939506593</v>
      </c>
      <c r="F110" s="163">
        <v>2.2651212122431437E-2</v>
      </c>
      <c r="G110" s="163">
        <v>0.4757827236656153</v>
      </c>
      <c r="H110" s="163">
        <v>0.12413648379056821</v>
      </c>
      <c r="I110" s="163">
        <v>2.893561705320509E-2</v>
      </c>
      <c r="J110" s="163">
        <v>4.7578677737079682E-3</v>
      </c>
      <c r="K110" s="163">
        <v>2.8079322552148066E-4</v>
      </c>
      <c r="L110" s="163">
        <v>0.78401534151322549</v>
      </c>
      <c r="M110" s="163">
        <v>0.49269265220798514</v>
      </c>
      <c r="N110" s="163">
        <v>0.3420333450023173</v>
      </c>
      <c r="O110" s="163">
        <v>0.21687408051144647</v>
      </c>
      <c r="P110" s="165">
        <v>8.0209523416918158E-2</v>
      </c>
      <c r="Q110" s="141"/>
    </row>
    <row r="111" spans="1:17" x14ac:dyDescent="0.25">
      <c r="A111" s="161" t="s">
        <v>90</v>
      </c>
      <c r="B111" s="166">
        <v>0</v>
      </c>
      <c r="C111" s="163">
        <v>1.0171570666506967E-4</v>
      </c>
      <c r="D111" s="163">
        <v>2.4657092480330083E-4</v>
      </c>
      <c r="E111" s="163">
        <v>6.5069925354436305E-4</v>
      </c>
      <c r="F111" s="163">
        <v>5.0274243825154847E-4</v>
      </c>
      <c r="G111" s="163">
        <v>1.3380157649425096E-3</v>
      </c>
      <c r="H111" s="164">
        <v>0</v>
      </c>
      <c r="I111" s="163">
        <v>1.8674692650980835E-3</v>
      </c>
      <c r="J111" s="163">
        <v>6.6859323889444317E-4</v>
      </c>
      <c r="K111" s="164">
        <v>0</v>
      </c>
      <c r="L111" s="164">
        <v>0</v>
      </c>
      <c r="M111" s="163">
        <v>1.2344065272307744E-4</v>
      </c>
      <c r="N111" s="164">
        <v>0</v>
      </c>
      <c r="O111" s="164">
        <v>0</v>
      </c>
      <c r="P111" s="165">
        <v>8.2755498822954506E-4</v>
      </c>
      <c r="Q111" s="141"/>
    </row>
    <row r="112" spans="1:17" ht="24" x14ac:dyDescent="0.25">
      <c r="A112" s="161" t="s">
        <v>91</v>
      </c>
      <c r="B112" s="166">
        <v>0</v>
      </c>
      <c r="C112" s="164">
        <v>0</v>
      </c>
      <c r="D112" s="163">
        <v>2.187497856882041E-4</v>
      </c>
      <c r="E112" s="163">
        <v>6.7169075680169029E-3</v>
      </c>
      <c r="F112" s="163">
        <v>2.2776158335819783E-2</v>
      </c>
      <c r="G112" s="163">
        <v>5.026227428746523E-3</v>
      </c>
      <c r="H112" s="163">
        <v>1.8514797016605574E-2</v>
      </c>
      <c r="I112" s="163">
        <v>3.2582599844295707E-2</v>
      </c>
      <c r="J112" s="163">
        <v>3.8188611211628809E-2</v>
      </c>
      <c r="K112" s="163">
        <v>7.1337055705984294E-3</v>
      </c>
      <c r="L112" s="164">
        <v>0</v>
      </c>
      <c r="M112" s="164">
        <v>0</v>
      </c>
      <c r="N112" s="164">
        <v>0</v>
      </c>
      <c r="O112" s="164">
        <v>0</v>
      </c>
      <c r="P112" s="165">
        <v>1.2649890974836207E-2</v>
      </c>
      <c r="Q112" s="141"/>
    </row>
    <row r="113" spans="1:17" ht="24" x14ac:dyDescent="0.25">
      <c r="A113" s="161" t="s">
        <v>92</v>
      </c>
      <c r="B113" s="166">
        <v>0</v>
      </c>
      <c r="C113" s="164">
        <v>0</v>
      </c>
      <c r="D113" s="163">
        <v>1.4490493995868837E-4</v>
      </c>
      <c r="E113" s="163">
        <v>1.5807688825586089E-2</v>
      </c>
      <c r="F113" s="163">
        <v>0.10484672191959876</v>
      </c>
      <c r="G113" s="163">
        <v>3.1326104668673014E-3</v>
      </c>
      <c r="H113" s="163">
        <v>7.9505866652922003E-2</v>
      </c>
      <c r="I113" s="163">
        <v>0.12602345111344959</v>
      </c>
      <c r="J113" s="163">
        <v>0.16055215102431428</v>
      </c>
      <c r="K113" s="163">
        <v>0.1289555070461853</v>
      </c>
      <c r="L113" s="164">
        <v>0</v>
      </c>
      <c r="M113" s="164">
        <v>0</v>
      </c>
      <c r="N113" s="164">
        <v>0</v>
      </c>
      <c r="O113" s="163">
        <v>6.0639737154585219E-4</v>
      </c>
      <c r="P113" s="165">
        <v>3.1695427193452433E-2</v>
      </c>
      <c r="Q113" s="141"/>
    </row>
    <row r="114" spans="1:17" ht="24" x14ac:dyDescent="0.25">
      <c r="A114" s="161" t="s">
        <v>93</v>
      </c>
      <c r="B114" s="166">
        <v>0</v>
      </c>
      <c r="C114" s="164">
        <v>0</v>
      </c>
      <c r="D114" s="164">
        <v>0</v>
      </c>
      <c r="E114" s="163">
        <v>2.088907682265335E-3</v>
      </c>
      <c r="F114" s="163">
        <v>1.4678515875867959E-2</v>
      </c>
      <c r="G114" s="164">
        <v>0</v>
      </c>
      <c r="H114" s="163">
        <v>7.5483413026192067E-3</v>
      </c>
      <c r="I114" s="163">
        <v>2.0376283112360061E-2</v>
      </c>
      <c r="J114" s="163">
        <v>2.1590027955770055E-2</v>
      </c>
      <c r="K114" s="163">
        <v>1.5205766827244628E-2</v>
      </c>
      <c r="L114" s="164">
        <v>0</v>
      </c>
      <c r="M114" s="164">
        <v>0</v>
      </c>
      <c r="N114" s="164">
        <v>0</v>
      </c>
      <c r="O114" s="164">
        <v>0</v>
      </c>
      <c r="P114" s="165">
        <v>5.5421205390755257E-3</v>
      </c>
      <c r="Q114" s="141"/>
    </row>
    <row r="115" spans="1:17" ht="24" x14ac:dyDescent="0.25">
      <c r="A115" s="161" t="s">
        <v>94</v>
      </c>
      <c r="B115" s="166">
        <v>0</v>
      </c>
      <c r="C115" s="164">
        <v>0</v>
      </c>
      <c r="D115" s="164">
        <v>0</v>
      </c>
      <c r="E115" s="163">
        <v>1.2219938821473432E-3</v>
      </c>
      <c r="F115" s="163">
        <v>3.0854611024943909E-3</v>
      </c>
      <c r="G115" s="164">
        <v>0</v>
      </c>
      <c r="H115" s="163">
        <v>3.3302480444047078E-3</v>
      </c>
      <c r="I115" s="163">
        <v>4.4039170826661528E-3</v>
      </c>
      <c r="J115" s="163">
        <v>4.8859704601874332E-3</v>
      </c>
      <c r="K115" s="164">
        <v>0</v>
      </c>
      <c r="L115" s="164">
        <v>0</v>
      </c>
      <c r="M115" s="164">
        <v>0</v>
      </c>
      <c r="N115" s="164">
        <v>0</v>
      </c>
      <c r="O115" s="163">
        <v>7.4867720762107322E-4</v>
      </c>
      <c r="P115" s="165">
        <v>1.549576476448896E-3</v>
      </c>
      <c r="Q115" s="141"/>
    </row>
    <row r="116" spans="1:17" x14ac:dyDescent="0.25">
      <c r="A116" s="161" t="s">
        <v>95</v>
      </c>
      <c r="B116" s="166">
        <v>0</v>
      </c>
      <c r="C116" s="164">
        <v>0</v>
      </c>
      <c r="D116" s="164">
        <v>0</v>
      </c>
      <c r="E116" s="163">
        <v>2.1737294215358011E-4</v>
      </c>
      <c r="F116" s="163">
        <v>2.6651353253179964E-3</v>
      </c>
      <c r="G116" s="164">
        <v>0</v>
      </c>
      <c r="H116" s="163">
        <v>1.8048008452962916E-3</v>
      </c>
      <c r="I116" s="163">
        <v>1.6513311807965852E-3</v>
      </c>
      <c r="J116" s="163">
        <v>8.21843751381089E-3</v>
      </c>
      <c r="K116" s="163">
        <v>2.1388560986774518E-3</v>
      </c>
      <c r="L116" s="164">
        <v>0</v>
      </c>
      <c r="M116" s="164">
        <v>0</v>
      </c>
      <c r="N116" s="164">
        <v>0</v>
      </c>
      <c r="O116" s="164">
        <v>0</v>
      </c>
      <c r="P116" s="165">
        <v>3.1317432671150414E-4</v>
      </c>
      <c r="Q116" s="141"/>
    </row>
    <row r="117" spans="1:17" ht="24" x14ac:dyDescent="0.25">
      <c r="A117" s="161" t="s">
        <v>96</v>
      </c>
      <c r="B117" s="166">
        <v>0</v>
      </c>
      <c r="C117" s="163">
        <v>8.4657639408523421E-4</v>
      </c>
      <c r="D117" s="163">
        <v>3.4783979230109031E-4</v>
      </c>
      <c r="E117" s="163">
        <v>1.3870783343102597E-3</v>
      </c>
      <c r="F117" s="163">
        <v>3.9547451521697646E-3</v>
      </c>
      <c r="G117" s="163">
        <v>2.3573844331124254E-3</v>
      </c>
      <c r="H117" s="163">
        <v>1.4980278293615177E-3</v>
      </c>
      <c r="I117" s="163">
        <v>6.2469571792836201E-3</v>
      </c>
      <c r="J117" s="163">
        <v>3.0924450619774688E-3</v>
      </c>
      <c r="K117" s="163">
        <v>5.6587049445576687E-3</v>
      </c>
      <c r="L117" s="164">
        <v>0</v>
      </c>
      <c r="M117" s="163">
        <v>4.8796348546541191E-4</v>
      </c>
      <c r="N117" s="163">
        <v>9.703008782295324E-4</v>
      </c>
      <c r="O117" s="163">
        <v>2.9326028141717824E-4</v>
      </c>
      <c r="P117" s="165">
        <v>1.9885810304754708E-3</v>
      </c>
      <c r="Q117" s="141"/>
    </row>
    <row r="118" spans="1:17" x14ac:dyDescent="0.25">
      <c r="A118" s="161" t="s">
        <v>97</v>
      </c>
      <c r="B118" s="162">
        <v>3.4858319472736862E-2</v>
      </c>
      <c r="C118" s="163">
        <v>0.12904678803794603</v>
      </c>
      <c r="D118" s="163">
        <v>0.19556806599052445</v>
      </c>
      <c r="E118" s="163">
        <v>0.25301768664836505</v>
      </c>
      <c r="F118" s="163">
        <v>0.2880794443547503</v>
      </c>
      <c r="G118" s="163">
        <v>0.14025593988324303</v>
      </c>
      <c r="H118" s="163">
        <v>0.26263011504035333</v>
      </c>
      <c r="I118" s="163">
        <v>0.3097566076479269</v>
      </c>
      <c r="J118" s="163">
        <v>0.33590746515945613</v>
      </c>
      <c r="K118" s="163">
        <v>0.13794497538545025</v>
      </c>
      <c r="L118" s="163">
        <v>2.966729242754515E-2</v>
      </c>
      <c r="M118" s="163">
        <v>0.11673185053506374</v>
      </c>
      <c r="N118" s="163">
        <v>0.16419801096205952</v>
      </c>
      <c r="O118" s="163">
        <v>0.22960346642050924</v>
      </c>
      <c r="P118" s="165">
        <v>0.29501382892481831</v>
      </c>
      <c r="Q118" s="141"/>
    </row>
    <row r="119" spans="1:17" ht="24" x14ac:dyDescent="0.25">
      <c r="A119" s="161" t="s">
        <v>98</v>
      </c>
      <c r="B119" s="162">
        <v>0.11291916656654216</v>
      </c>
      <c r="C119" s="163">
        <v>0.22593534511180724</v>
      </c>
      <c r="D119" s="163">
        <v>0.26723075337827162</v>
      </c>
      <c r="E119" s="163">
        <v>0.29146001597454696</v>
      </c>
      <c r="F119" s="163">
        <v>0.18158583393668495</v>
      </c>
      <c r="G119" s="163">
        <v>0.23981574141404574</v>
      </c>
      <c r="H119" s="163">
        <v>0.33743936142760178</v>
      </c>
      <c r="I119" s="163">
        <v>0.28894405676231655</v>
      </c>
      <c r="J119" s="163">
        <v>0.18609489884324087</v>
      </c>
      <c r="K119" s="163">
        <v>5.5024680417573892E-2</v>
      </c>
      <c r="L119" s="163">
        <v>0.10366059920773728</v>
      </c>
      <c r="M119" s="163">
        <v>0.21634315224896214</v>
      </c>
      <c r="N119" s="163">
        <v>0.24852593931465825</v>
      </c>
      <c r="O119" s="163">
        <v>0.28008266298489581</v>
      </c>
      <c r="P119" s="165">
        <v>0.21785113680413043</v>
      </c>
      <c r="Q119" s="141"/>
    </row>
    <row r="120" spans="1:17" x14ac:dyDescent="0.25">
      <c r="A120" s="161" t="s">
        <v>99</v>
      </c>
      <c r="B120" s="166">
        <v>0</v>
      </c>
      <c r="C120" s="164">
        <v>0</v>
      </c>
      <c r="D120" s="163">
        <v>3.5316155915431611E-4</v>
      </c>
      <c r="E120" s="164">
        <v>0</v>
      </c>
      <c r="F120" s="163">
        <v>7.2892009089999411E-4</v>
      </c>
      <c r="G120" s="164">
        <v>0</v>
      </c>
      <c r="H120" s="164">
        <v>0</v>
      </c>
      <c r="I120" s="163">
        <v>3.6153833488177527E-3</v>
      </c>
      <c r="J120" s="164">
        <v>0</v>
      </c>
      <c r="K120" s="164">
        <v>0</v>
      </c>
      <c r="L120" s="164">
        <v>0</v>
      </c>
      <c r="M120" s="164">
        <v>0</v>
      </c>
      <c r="N120" s="164">
        <v>0</v>
      </c>
      <c r="O120" s="163">
        <v>4.2501329694514037E-4</v>
      </c>
      <c r="P120" s="167">
        <v>0</v>
      </c>
      <c r="Q120" s="141"/>
    </row>
    <row r="121" spans="1:17" x14ac:dyDescent="0.25">
      <c r="A121" s="161" t="s">
        <v>100</v>
      </c>
      <c r="B121" s="166">
        <v>0</v>
      </c>
      <c r="C121" s="164">
        <v>0</v>
      </c>
      <c r="D121" s="163">
        <v>3.9147586476198946E-4</v>
      </c>
      <c r="E121" s="163">
        <v>2.3334771038162022E-3</v>
      </c>
      <c r="F121" s="163">
        <v>2.9278995069182451E-3</v>
      </c>
      <c r="G121" s="163">
        <v>1.0491057108245617E-2</v>
      </c>
      <c r="H121" s="163">
        <v>7.4871328393767891E-3</v>
      </c>
      <c r="I121" s="163">
        <v>7.1561193520525389E-3</v>
      </c>
      <c r="J121" s="163">
        <v>4.2196328722708338E-3</v>
      </c>
      <c r="K121" s="164">
        <v>0</v>
      </c>
      <c r="L121" s="164">
        <v>0</v>
      </c>
      <c r="M121" s="164">
        <v>0</v>
      </c>
      <c r="N121" s="164">
        <v>0</v>
      </c>
      <c r="O121" s="164">
        <v>0</v>
      </c>
      <c r="P121" s="167">
        <v>0</v>
      </c>
      <c r="Q121" s="141"/>
    </row>
    <row r="122" spans="1:17" ht="24" x14ac:dyDescent="0.25">
      <c r="A122" s="161" t="s">
        <v>101</v>
      </c>
      <c r="B122" s="162">
        <v>1.1291342362459463E-4</v>
      </c>
      <c r="C122" s="163">
        <v>1.4343641518879625E-3</v>
      </c>
      <c r="D122" s="163">
        <v>1.7530983151478685E-3</v>
      </c>
      <c r="E122" s="163">
        <v>2.0663065810561615E-3</v>
      </c>
      <c r="F122" s="163">
        <v>2.6201684359264303E-3</v>
      </c>
      <c r="G122" s="163">
        <v>2.9231116449876817E-3</v>
      </c>
      <c r="H122" s="163">
        <v>6.7828163211955759E-3</v>
      </c>
      <c r="I122" s="163">
        <v>5.5597937620543098E-3</v>
      </c>
      <c r="J122" s="163">
        <v>1.3292953571788402E-3</v>
      </c>
      <c r="K122" s="163">
        <v>1.0739367020387038E-3</v>
      </c>
      <c r="L122" s="163">
        <v>1.4034125864361598E-4</v>
      </c>
      <c r="M122" s="163">
        <v>1.0032605424797674E-3</v>
      </c>
      <c r="N122" s="163">
        <v>2.5220108853932755E-3</v>
      </c>
      <c r="O122" s="163">
        <v>7.5095641185566838E-4</v>
      </c>
      <c r="P122" s="165">
        <v>1.1476859044116578E-3</v>
      </c>
      <c r="Q122" s="141"/>
    </row>
    <row r="123" spans="1:17" x14ac:dyDescent="0.25">
      <c r="A123" s="161" t="s">
        <v>102</v>
      </c>
      <c r="B123" s="166">
        <v>0</v>
      </c>
      <c r="C123" s="164">
        <v>0</v>
      </c>
      <c r="D123" s="163">
        <v>2.5693640241588944E-4</v>
      </c>
      <c r="E123" s="163">
        <v>1.0920935829209809E-3</v>
      </c>
      <c r="F123" s="163">
        <v>2.1445373442050327E-3</v>
      </c>
      <c r="G123" s="163">
        <v>1.8477730009844333E-3</v>
      </c>
      <c r="H123" s="163">
        <v>3.2914132770341673E-3</v>
      </c>
      <c r="I123" s="163">
        <v>8.2123874556594423E-3</v>
      </c>
      <c r="J123" s="163">
        <v>4.1337425601178012E-4</v>
      </c>
      <c r="K123" s="164">
        <v>0</v>
      </c>
      <c r="L123" s="164">
        <v>0</v>
      </c>
      <c r="M123" s="164">
        <v>0</v>
      </c>
      <c r="N123" s="164">
        <v>0</v>
      </c>
      <c r="O123" s="163">
        <v>4.100203277903401E-4</v>
      </c>
      <c r="P123" s="165">
        <v>5.2542392338420809E-4</v>
      </c>
      <c r="Q123" s="141"/>
    </row>
    <row r="124" spans="1:17" x14ac:dyDescent="0.25">
      <c r="A124" s="161" t="s">
        <v>103</v>
      </c>
      <c r="B124" s="166">
        <v>0</v>
      </c>
      <c r="C124" s="164">
        <v>0</v>
      </c>
      <c r="D124" s="164">
        <v>0</v>
      </c>
      <c r="E124" s="163">
        <v>2.5981548648705628E-3</v>
      </c>
      <c r="F124" s="163">
        <v>4.2726298453109719E-2</v>
      </c>
      <c r="G124" s="163">
        <v>1.2942679025165162E-3</v>
      </c>
      <c r="H124" s="163">
        <v>1.1958581118004508E-2</v>
      </c>
      <c r="I124" s="163">
        <v>4.9320433704788648E-2</v>
      </c>
      <c r="J124" s="163">
        <v>4.6345413367287952E-2</v>
      </c>
      <c r="K124" s="163">
        <v>7.1947493688969799E-2</v>
      </c>
      <c r="L124" s="164">
        <v>0</v>
      </c>
      <c r="M124" s="164">
        <v>0</v>
      </c>
      <c r="N124" s="164">
        <v>0</v>
      </c>
      <c r="O124" s="164">
        <v>0</v>
      </c>
      <c r="P124" s="165">
        <v>1.4474563991514514E-2</v>
      </c>
      <c r="Q124" s="141"/>
    </row>
    <row r="125" spans="1:17" x14ac:dyDescent="0.25">
      <c r="A125" s="161" t="s">
        <v>104</v>
      </c>
      <c r="B125" s="162">
        <v>4.6081620268691826E-4</v>
      </c>
      <c r="C125" s="163">
        <v>1.9798274816294468E-3</v>
      </c>
      <c r="D125" s="163">
        <v>6.9108746849171933E-4</v>
      </c>
      <c r="E125" s="163">
        <v>1.5377725635482278E-3</v>
      </c>
      <c r="F125" s="163">
        <v>1.5921148033258326E-2</v>
      </c>
      <c r="G125" s="164">
        <v>0</v>
      </c>
      <c r="H125" s="164">
        <v>0</v>
      </c>
      <c r="I125" s="163">
        <v>1.0658132451519327E-3</v>
      </c>
      <c r="J125" s="163">
        <v>4.7884251384683555E-3</v>
      </c>
      <c r="K125" s="163">
        <v>7.5754141588759899E-2</v>
      </c>
      <c r="L125" s="163">
        <v>4.372842684017324E-4</v>
      </c>
      <c r="M125" s="163">
        <v>2.5282695779065135E-3</v>
      </c>
      <c r="N125" s="163">
        <v>7.4229523298064771E-4</v>
      </c>
      <c r="O125" s="163">
        <v>3.1715528892570428E-4</v>
      </c>
      <c r="P125" s="165">
        <v>3.7500758234093458E-3</v>
      </c>
      <c r="Q125" s="141"/>
    </row>
    <row r="126" spans="1:17" x14ac:dyDescent="0.25">
      <c r="A126" s="161" t="s">
        <v>105</v>
      </c>
      <c r="B126" s="162">
        <v>2.3591369787702221E-4</v>
      </c>
      <c r="C126" s="164">
        <v>0</v>
      </c>
      <c r="D126" s="164">
        <v>0</v>
      </c>
      <c r="E126" s="164">
        <v>0</v>
      </c>
      <c r="F126" s="163">
        <v>2.6546164248841472E-3</v>
      </c>
      <c r="G126" s="164">
        <v>0</v>
      </c>
      <c r="H126" s="164">
        <v>0</v>
      </c>
      <c r="I126" s="164">
        <v>0</v>
      </c>
      <c r="J126" s="163">
        <v>1.9213878883420595E-3</v>
      </c>
      <c r="K126" s="163">
        <v>1.311564106370959E-2</v>
      </c>
      <c r="L126" s="163">
        <v>2.9321956795329632E-4</v>
      </c>
      <c r="M126" s="164">
        <v>0</v>
      </c>
      <c r="N126" s="164">
        <v>0</v>
      </c>
      <c r="O126" s="164">
        <v>0</v>
      </c>
      <c r="P126" s="167">
        <v>0</v>
      </c>
      <c r="Q126" s="141"/>
    </row>
    <row r="127" spans="1:17" x14ac:dyDescent="0.25">
      <c r="A127" s="161" t="s">
        <v>106</v>
      </c>
      <c r="B127" s="166">
        <v>0</v>
      </c>
      <c r="C127" s="164">
        <v>0</v>
      </c>
      <c r="D127" s="163">
        <v>6.9071475500419831E-4</v>
      </c>
      <c r="E127" s="164">
        <v>0</v>
      </c>
      <c r="F127" s="163">
        <v>7.811720813730853E-3</v>
      </c>
      <c r="G127" s="164">
        <v>0</v>
      </c>
      <c r="H127" s="163">
        <v>8.4277587466943186E-4</v>
      </c>
      <c r="I127" s="163">
        <v>1.7627250378012983E-3</v>
      </c>
      <c r="J127" s="163">
        <v>1.1381649052952664E-3</v>
      </c>
      <c r="K127" s="163">
        <v>2.3222434559455156E-2</v>
      </c>
      <c r="L127" s="164">
        <v>0</v>
      </c>
      <c r="M127" s="164">
        <v>0</v>
      </c>
      <c r="N127" s="163">
        <v>5.5081044293448075E-4</v>
      </c>
      <c r="O127" s="163">
        <v>2.9447953553720486E-4</v>
      </c>
      <c r="P127" s="165">
        <v>3.8464969097230014E-3</v>
      </c>
      <c r="Q127" s="141"/>
    </row>
    <row r="128" spans="1:17" x14ac:dyDescent="0.25">
      <c r="A128" s="161" t="s">
        <v>107</v>
      </c>
      <c r="B128" s="166">
        <v>0</v>
      </c>
      <c r="C128" s="164">
        <v>0</v>
      </c>
      <c r="D128" s="163">
        <v>3.2747933203076712E-4</v>
      </c>
      <c r="E128" s="163">
        <v>1.4573093368495899E-4</v>
      </c>
      <c r="F128" s="163">
        <v>1.0459495522020278E-3</v>
      </c>
      <c r="G128" s="164">
        <v>0</v>
      </c>
      <c r="H128" s="164">
        <v>0</v>
      </c>
      <c r="I128" s="164">
        <v>0</v>
      </c>
      <c r="J128" s="163">
        <v>8.957933788199166E-4</v>
      </c>
      <c r="K128" s="163">
        <v>5.017808361403862E-3</v>
      </c>
      <c r="L128" s="164">
        <v>0</v>
      </c>
      <c r="M128" s="164">
        <v>0</v>
      </c>
      <c r="N128" s="164">
        <v>0</v>
      </c>
      <c r="O128" s="163">
        <v>5.8082032733159565E-4</v>
      </c>
      <c r="P128" s="167">
        <v>0</v>
      </c>
      <c r="Q128" s="141"/>
    </row>
    <row r="129" spans="1:17" x14ac:dyDescent="0.25">
      <c r="A129" s="161" t="s">
        <v>108</v>
      </c>
      <c r="B129" s="162">
        <v>9.9292617072590736E-5</v>
      </c>
      <c r="C129" s="163">
        <v>9.404589611151982E-4</v>
      </c>
      <c r="D129" s="163">
        <v>7.361554805352926E-4</v>
      </c>
      <c r="E129" s="163">
        <v>2.3654118217000257E-3</v>
      </c>
      <c r="F129" s="163">
        <v>6.6165944001555744E-3</v>
      </c>
      <c r="G129" s="163">
        <v>1.1558210668311036E-3</v>
      </c>
      <c r="H129" s="163">
        <v>8.9423812216614506E-3</v>
      </c>
      <c r="I129" s="163">
        <v>5.6876290111940279E-3</v>
      </c>
      <c r="J129" s="163">
        <v>5.0393413147019443E-3</v>
      </c>
      <c r="K129" s="163">
        <v>2.6875943715515731E-3</v>
      </c>
      <c r="L129" s="164">
        <v>0</v>
      </c>
      <c r="M129" s="163">
        <v>1.2557305212204009E-3</v>
      </c>
      <c r="N129" s="163">
        <v>6.7492545927666633E-4</v>
      </c>
      <c r="O129" s="163">
        <v>4.6888983255795406E-4</v>
      </c>
      <c r="P129" s="165">
        <v>5.2977367641950882E-3</v>
      </c>
      <c r="Q129" s="141"/>
    </row>
    <row r="130" spans="1:17" x14ac:dyDescent="0.25">
      <c r="A130" s="161" t="s">
        <v>109</v>
      </c>
      <c r="B130" s="162">
        <v>2.9426058059583834E-3</v>
      </c>
      <c r="C130" s="163">
        <v>4.2347988537774751E-2</v>
      </c>
      <c r="D130" s="163">
        <v>0.11672406749767983</v>
      </c>
      <c r="E130" s="163">
        <v>0.36975587134530497</v>
      </c>
      <c r="F130" s="163">
        <v>0.79002355849036054</v>
      </c>
      <c r="G130" s="163">
        <v>0.22287747199684349</v>
      </c>
      <c r="H130" s="163">
        <v>0.73149971259217472</v>
      </c>
      <c r="I130" s="163">
        <v>0.86004976948694367</v>
      </c>
      <c r="J130" s="163">
        <v>0.89534030022960742</v>
      </c>
      <c r="K130" s="163">
        <v>0.77903940177659881</v>
      </c>
      <c r="L130" s="163">
        <v>1.2837648322731833E-3</v>
      </c>
      <c r="M130" s="163">
        <v>2.8554464498344881E-2</v>
      </c>
      <c r="N130" s="163">
        <v>8.5172953160033538E-2</v>
      </c>
      <c r="O130" s="163">
        <v>0.16911885102209759</v>
      </c>
      <c r="P130" s="165">
        <v>0.53701681500727838</v>
      </c>
      <c r="Q130" s="141"/>
    </row>
    <row r="131" spans="1:17" x14ac:dyDescent="0.25">
      <c r="A131" s="161" t="s">
        <v>110</v>
      </c>
      <c r="B131" s="162">
        <v>0.89686704398915484</v>
      </c>
      <c r="C131" s="163">
        <v>0.8792069125964117</v>
      </c>
      <c r="D131" s="163">
        <v>0.84058958577338516</v>
      </c>
      <c r="E131" s="163">
        <v>0.60058175153936466</v>
      </c>
      <c r="F131" s="163">
        <v>0.12848165115961202</v>
      </c>
      <c r="G131" s="163">
        <v>0.71303922114716689</v>
      </c>
      <c r="H131" s="163">
        <v>0.23895949858237864</v>
      </c>
      <c r="I131" s="163">
        <v>7.382326875626051E-2</v>
      </c>
      <c r="J131" s="163">
        <v>4.2548341956497988E-2</v>
      </c>
      <c r="K131" s="163">
        <v>2.7960523340903751E-2</v>
      </c>
      <c r="L131" s="163">
        <v>0.90100454872731739</v>
      </c>
      <c r="M131" s="163">
        <v>0.87538877546706606</v>
      </c>
      <c r="N131" s="163">
        <v>0.86872176809831259</v>
      </c>
      <c r="O131" s="163">
        <v>0.79725214758842167</v>
      </c>
      <c r="P131" s="165">
        <v>0.42194497863301111</v>
      </c>
      <c r="Q131" s="141"/>
    </row>
    <row r="132" spans="1:17" x14ac:dyDescent="0.25">
      <c r="A132" s="161" t="s">
        <v>111</v>
      </c>
      <c r="B132" s="162">
        <v>9.5365069970214822E-2</v>
      </c>
      <c r="C132" s="163">
        <v>7.065023358801252E-2</v>
      </c>
      <c r="D132" s="163">
        <v>3.6205619398145421E-2</v>
      </c>
      <c r="E132" s="163">
        <v>1.9946325968870346E-2</v>
      </c>
      <c r="F132" s="163">
        <v>2.6181795246724925E-3</v>
      </c>
      <c r="G132" s="163">
        <v>5.8707180799821311E-2</v>
      </c>
      <c r="H132" s="163">
        <v>4.7869940864218611E-3</v>
      </c>
      <c r="I132" s="163">
        <v>4.2231508267217728E-3</v>
      </c>
      <c r="J132" s="163">
        <v>1.3925511262223326E-3</v>
      </c>
      <c r="K132" s="164">
        <v>0</v>
      </c>
      <c r="L132" s="163">
        <v>9.2926866509182859E-2</v>
      </c>
      <c r="M132" s="163">
        <v>8.6040015351453683E-2</v>
      </c>
      <c r="N132" s="163">
        <v>4.0326199910865605E-2</v>
      </c>
      <c r="O132" s="163">
        <v>2.8900835664848273E-2</v>
      </c>
      <c r="P132" s="165">
        <v>1.1362773509251715E-2</v>
      </c>
      <c r="Q132" s="141"/>
    </row>
    <row r="133" spans="1:17" x14ac:dyDescent="0.25">
      <c r="A133" s="161" t="s">
        <v>112</v>
      </c>
      <c r="B133" s="162">
        <v>7.520707858245495E-4</v>
      </c>
      <c r="C133" s="163">
        <v>1.8355453686254067E-3</v>
      </c>
      <c r="D133" s="163">
        <v>1.579199864813068E-3</v>
      </c>
      <c r="E133" s="163">
        <v>1.2849475764560767E-3</v>
      </c>
      <c r="F133" s="163">
        <v>4.3178964065393905E-4</v>
      </c>
      <c r="G133" s="163">
        <v>8.810729870007679E-4</v>
      </c>
      <c r="H133" s="163">
        <v>7.237465380271242E-4</v>
      </c>
      <c r="I133" s="164">
        <v>0</v>
      </c>
      <c r="J133" s="164">
        <v>0</v>
      </c>
      <c r="K133" s="163">
        <v>1.2549612486471059E-3</v>
      </c>
      <c r="L133" s="163">
        <v>2.4268251033370688E-4</v>
      </c>
      <c r="M133" s="163">
        <v>2.3902621756363056E-3</v>
      </c>
      <c r="N133" s="163">
        <v>1.8021062861752661E-3</v>
      </c>
      <c r="O133" s="163">
        <v>1.1309982177239903E-3</v>
      </c>
      <c r="P133" s="165">
        <v>1.0030645814359165E-3</v>
      </c>
      <c r="Q133" s="141"/>
    </row>
    <row r="134" spans="1:17" x14ac:dyDescent="0.25">
      <c r="A134" s="161" t="s">
        <v>113</v>
      </c>
      <c r="B134" s="162">
        <v>3.277186931211388E-3</v>
      </c>
      <c r="C134" s="163">
        <v>3.0390334664305864E-3</v>
      </c>
      <c r="D134" s="163">
        <v>2.4560904299136032E-3</v>
      </c>
      <c r="E134" s="163">
        <v>1.2720609755371619E-3</v>
      </c>
      <c r="F134" s="163">
        <v>1.3399200736537848E-3</v>
      </c>
      <c r="G134" s="163">
        <v>2.04496409981922E-3</v>
      </c>
      <c r="H134" s="163">
        <v>1.5370460957601798E-3</v>
      </c>
      <c r="I134" s="163">
        <v>2.990270202211303E-3</v>
      </c>
      <c r="J134" s="164">
        <v>0</v>
      </c>
      <c r="K134" s="164">
        <v>0</v>
      </c>
      <c r="L134" s="163">
        <v>3.8116335845386901E-3</v>
      </c>
      <c r="M134" s="163">
        <v>3.8424824083715262E-3</v>
      </c>
      <c r="N134" s="163">
        <v>2.0089414094208273E-3</v>
      </c>
      <c r="O134" s="163">
        <v>1.4821576437563219E-3</v>
      </c>
      <c r="P134" s="165">
        <v>1.3034947801797427E-3</v>
      </c>
      <c r="Q134" s="141"/>
    </row>
    <row r="135" spans="1:17" x14ac:dyDescent="0.25">
      <c r="A135" s="161" t="s">
        <v>114</v>
      </c>
      <c r="B135" s="166">
        <v>0</v>
      </c>
      <c r="C135" s="164">
        <v>0</v>
      </c>
      <c r="D135" s="164">
        <v>0</v>
      </c>
      <c r="E135" s="163">
        <v>5.1197241066358167E-4</v>
      </c>
      <c r="F135" s="163">
        <v>3.2857343370506841E-4</v>
      </c>
      <c r="G135" s="164">
        <v>0</v>
      </c>
      <c r="H135" s="163">
        <v>7.4926389090170008E-4</v>
      </c>
      <c r="I135" s="163">
        <v>1.0769397289266366E-3</v>
      </c>
      <c r="J135" s="163">
        <v>5.9028069475615624E-4</v>
      </c>
      <c r="K135" s="164">
        <v>0</v>
      </c>
      <c r="L135" s="164">
        <v>0</v>
      </c>
      <c r="M135" s="164">
        <v>0</v>
      </c>
      <c r="N135" s="164">
        <v>0</v>
      </c>
      <c r="O135" s="163">
        <v>4.5366487879929662E-4</v>
      </c>
      <c r="P135" s="167">
        <v>0</v>
      </c>
      <c r="Q135" s="141"/>
    </row>
    <row r="136" spans="1:17" x14ac:dyDescent="0.25">
      <c r="A136" s="161" t="s">
        <v>115</v>
      </c>
      <c r="B136" s="162">
        <v>4.3795212988438611E-3</v>
      </c>
      <c r="C136" s="163">
        <v>3.9509852594250175E-2</v>
      </c>
      <c r="D136" s="163">
        <v>0.16550079763730627</v>
      </c>
      <c r="E136" s="163">
        <v>0.45538185528446695</v>
      </c>
      <c r="F136" s="163">
        <v>0.92961441180784854</v>
      </c>
      <c r="G136" s="163">
        <v>0.11283177802670886</v>
      </c>
      <c r="H136" s="163">
        <v>0.58473189370148693</v>
      </c>
      <c r="I136" s="163">
        <v>0.93501124956015413</v>
      </c>
      <c r="J136" s="163">
        <v>0.98518505873325601</v>
      </c>
      <c r="K136" s="163">
        <v>0.99708585587511833</v>
      </c>
      <c r="L136" s="163">
        <v>3.5809885428938937E-3</v>
      </c>
      <c r="M136" s="163">
        <v>2.5113623455532894E-2</v>
      </c>
      <c r="N136" s="163">
        <v>0.10686978047745892</v>
      </c>
      <c r="O136" s="163">
        <v>0.27324171201673486</v>
      </c>
      <c r="P136" s="165">
        <v>0.73172854838049084</v>
      </c>
      <c r="Q136" s="141"/>
    </row>
    <row r="137" spans="1:17" x14ac:dyDescent="0.25">
      <c r="A137" s="161" t="s">
        <v>116</v>
      </c>
      <c r="B137" s="162">
        <v>7.1228643094626592E-2</v>
      </c>
      <c r="C137" s="163">
        <v>0.24459463468106074</v>
      </c>
      <c r="D137" s="163">
        <v>0.4372845009038912</v>
      </c>
      <c r="E137" s="163">
        <v>0.57097265483220727</v>
      </c>
      <c r="F137" s="163">
        <v>0.78287414535438837</v>
      </c>
      <c r="G137" s="163">
        <v>0.30513912393434711</v>
      </c>
      <c r="H137" s="163">
        <v>0.43925178418522404</v>
      </c>
      <c r="I137" s="163">
        <v>0.65104976353493049</v>
      </c>
      <c r="J137" s="163">
        <v>0.83066534508929446</v>
      </c>
      <c r="K137" s="163">
        <v>0.89690488125632206</v>
      </c>
      <c r="L137" s="163">
        <v>5.506097782463619E-2</v>
      </c>
      <c r="M137" s="163">
        <v>0.21217194573551787</v>
      </c>
      <c r="N137" s="163">
        <v>0.37139450007732133</v>
      </c>
      <c r="O137" s="163">
        <v>0.5038153961950621</v>
      </c>
      <c r="P137" s="165">
        <v>0.74890634574696735</v>
      </c>
      <c r="Q137" s="141"/>
    </row>
    <row r="138" spans="1:17" x14ac:dyDescent="0.25">
      <c r="A138" s="161" t="s">
        <v>117</v>
      </c>
      <c r="B138" s="166">
        <v>0</v>
      </c>
      <c r="C138" s="163">
        <v>9.3675096306028416E-4</v>
      </c>
      <c r="D138" s="163">
        <v>7.7238015022691904E-3</v>
      </c>
      <c r="E138" s="163">
        <v>0.163977439982356</v>
      </c>
      <c r="F138" s="163">
        <v>0.8285476564714036</v>
      </c>
      <c r="G138" s="163">
        <v>1.9384053826963264E-2</v>
      </c>
      <c r="H138" s="163">
        <v>0.25039556896479986</v>
      </c>
      <c r="I138" s="163">
        <v>0.69311393725016812</v>
      </c>
      <c r="J138" s="163">
        <v>0.92196070785970796</v>
      </c>
      <c r="K138" s="163">
        <v>0.98267672878860302</v>
      </c>
      <c r="L138" s="164">
        <v>0</v>
      </c>
      <c r="M138" s="163">
        <v>2.9439368340697391E-4</v>
      </c>
      <c r="N138" s="163">
        <v>2.8182599871677998E-3</v>
      </c>
      <c r="O138" s="163">
        <v>3.0910915213146237E-2</v>
      </c>
      <c r="P138" s="165">
        <v>0.55260608088089103</v>
      </c>
      <c r="Q138" s="141"/>
    </row>
    <row r="139" spans="1:17" x14ac:dyDescent="0.25">
      <c r="A139" s="161" t="s">
        <v>118</v>
      </c>
      <c r="B139" s="166">
        <v>0</v>
      </c>
      <c r="C139" s="164">
        <v>0</v>
      </c>
      <c r="D139" s="163">
        <v>3.3192280645275393E-4</v>
      </c>
      <c r="E139" s="163">
        <v>3.3248182876452433E-3</v>
      </c>
      <c r="F139" s="163">
        <v>1.6910089265654255E-2</v>
      </c>
      <c r="G139" s="163">
        <v>1.8011772804601208E-3</v>
      </c>
      <c r="H139" s="163">
        <v>6.7829525719709342E-3</v>
      </c>
      <c r="I139" s="163">
        <v>4.9174411307362689E-3</v>
      </c>
      <c r="J139" s="163">
        <v>7.6144388032970628E-3</v>
      </c>
      <c r="K139" s="163">
        <v>4.915904379302647E-2</v>
      </c>
      <c r="L139" s="164">
        <v>0</v>
      </c>
      <c r="M139" s="164">
        <v>0</v>
      </c>
      <c r="N139" s="164">
        <v>0</v>
      </c>
      <c r="O139" s="163">
        <v>1.1799671417125747E-3</v>
      </c>
      <c r="P139" s="165">
        <v>8.775070639713679E-3</v>
      </c>
      <c r="Q139" s="141"/>
    </row>
    <row r="140" spans="1:17" x14ac:dyDescent="0.25">
      <c r="A140" s="161" t="s">
        <v>119</v>
      </c>
      <c r="B140" s="166">
        <v>0</v>
      </c>
      <c r="C140" s="164">
        <v>0</v>
      </c>
      <c r="D140" s="163">
        <v>6.4435013387043895E-4</v>
      </c>
      <c r="E140" s="163">
        <v>4.9256251214889867E-3</v>
      </c>
      <c r="F140" s="163">
        <v>0.23759656535044499</v>
      </c>
      <c r="G140" s="163">
        <v>4.6316151551761093E-4</v>
      </c>
      <c r="H140" s="163">
        <v>2.4210882647422518E-2</v>
      </c>
      <c r="I140" s="163">
        <v>7.4801563557667178E-2</v>
      </c>
      <c r="J140" s="163">
        <v>0.19634182743090484</v>
      </c>
      <c r="K140" s="163">
        <v>0.62576148855195624</v>
      </c>
      <c r="L140" s="164">
        <v>0</v>
      </c>
      <c r="M140" s="164">
        <v>0</v>
      </c>
      <c r="N140" s="164">
        <v>0</v>
      </c>
      <c r="O140" s="163">
        <v>1.165012737773252E-3</v>
      </c>
      <c r="P140" s="165">
        <v>9.6633792340791266E-2</v>
      </c>
      <c r="Q140" s="141"/>
    </row>
    <row r="141" spans="1:17" x14ac:dyDescent="0.25">
      <c r="A141" s="161" t="s">
        <v>120</v>
      </c>
      <c r="B141" s="166">
        <v>0</v>
      </c>
      <c r="C141" s="163">
        <v>9.0576623265432637E-4</v>
      </c>
      <c r="D141" s="163">
        <v>1.3689640679776945E-3</v>
      </c>
      <c r="E141" s="163">
        <v>3.9482164056255835E-3</v>
      </c>
      <c r="F141" s="163">
        <v>0.22539473200561352</v>
      </c>
      <c r="G141" s="163">
        <v>1.044230241967495E-3</v>
      </c>
      <c r="H141" s="163">
        <v>9.0993223365508167E-3</v>
      </c>
      <c r="I141" s="163">
        <v>2.6664745672677771E-2</v>
      </c>
      <c r="J141" s="163">
        <v>0.16635141383782637</v>
      </c>
      <c r="K141" s="163">
        <v>0.70254587539631252</v>
      </c>
      <c r="L141" s="164">
        <v>0</v>
      </c>
      <c r="M141" s="163">
        <v>5.0415918918042025E-4</v>
      </c>
      <c r="N141" s="163">
        <v>1.571138338648485E-3</v>
      </c>
      <c r="O141" s="163">
        <v>1.2409256945369392E-3</v>
      </c>
      <c r="P141" s="165">
        <v>8.6045699146040544E-2</v>
      </c>
      <c r="Q141" s="141"/>
    </row>
    <row r="142" spans="1:17" x14ac:dyDescent="0.25">
      <c r="A142" s="161" t="s">
        <v>121</v>
      </c>
      <c r="B142" s="162">
        <v>0.27359027735305042</v>
      </c>
      <c r="C142" s="163">
        <v>0.75880423875155567</v>
      </c>
      <c r="D142" s="163">
        <v>0.92279315634725045</v>
      </c>
      <c r="E142" s="163">
        <v>0.96736563433993139</v>
      </c>
      <c r="F142" s="163">
        <v>0.99624836803587336</v>
      </c>
      <c r="G142" s="163">
        <v>0.74392930790602041</v>
      </c>
      <c r="H142" s="163">
        <v>0.95194800282756342</v>
      </c>
      <c r="I142" s="163">
        <v>0.99373377556430864</v>
      </c>
      <c r="J142" s="163">
        <v>0.99837791870735548</v>
      </c>
      <c r="K142" s="164">
        <v>1</v>
      </c>
      <c r="L142" s="163">
        <v>0.21307842534550606</v>
      </c>
      <c r="M142" s="163">
        <v>0.68893481340432972</v>
      </c>
      <c r="N142" s="163">
        <v>0.88702555532999194</v>
      </c>
      <c r="O142" s="163">
        <v>0.96402447018930426</v>
      </c>
      <c r="P142" s="165">
        <v>0.99129568433001158</v>
      </c>
      <c r="Q142" s="141"/>
    </row>
    <row r="143" spans="1:17" x14ac:dyDescent="0.25">
      <c r="A143" s="161" t="s">
        <v>122</v>
      </c>
      <c r="B143" s="162">
        <v>0.10378442291537308</v>
      </c>
      <c r="C143" s="163">
        <v>0.52144405841727315</v>
      </c>
      <c r="D143" s="163">
        <v>0.81320001214779702</v>
      </c>
      <c r="E143" s="163">
        <v>0.89842391079941386</v>
      </c>
      <c r="F143" s="163">
        <v>0.978094718454245</v>
      </c>
      <c r="G143" s="163">
        <v>0.60713337917185339</v>
      </c>
      <c r="H143" s="163">
        <v>0.84626620309054501</v>
      </c>
      <c r="I143" s="163">
        <v>0.94677596534226738</v>
      </c>
      <c r="J143" s="163">
        <v>0.98831625953684554</v>
      </c>
      <c r="K143" s="163">
        <v>0.9990969323431329</v>
      </c>
      <c r="L143" s="163">
        <v>6.3554357914470408E-2</v>
      </c>
      <c r="M143" s="163">
        <v>0.41457312737036839</v>
      </c>
      <c r="N143" s="163">
        <v>0.75234427556459615</v>
      </c>
      <c r="O143" s="163">
        <v>0.87893580295337903</v>
      </c>
      <c r="P143" s="165">
        <v>0.96880847794682257</v>
      </c>
      <c r="Q143" s="141"/>
    </row>
    <row r="144" spans="1:17" x14ac:dyDescent="0.25">
      <c r="A144" s="161" t="s">
        <v>123</v>
      </c>
      <c r="B144" s="162">
        <v>1.5480663401786412E-2</v>
      </c>
      <c r="C144" s="163">
        <v>0.31242056612609276</v>
      </c>
      <c r="D144" s="163">
        <v>0.69064087638747007</v>
      </c>
      <c r="E144" s="163">
        <v>0.86896781886106744</v>
      </c>
      <c r="F144" s="163">
        <v>0.97179802523621373</v>
      </c>
      <c r="G144" s="163">
        <v>0.43504347952302991</v>
      </c>
      <c r="H144" s="163">
        <v>0.80411973975697482</v>
      </c>
      <c r="I144" s="163">
        <v>0.94843852462377598</v>
      </c>
      <c r="J144" s="163">
        <v>0.98911289327940755</v>
      </c>
      <c r="K144" s="163">
        <v>0.99847857177801824</v>
      </c>
      <c r="L144" s="163">
        <v>6.6640235820802458E-3</v>
      </c>
      <c r="M144" s="163">
        <v>0.19283146704189924</v>
      </c>
      <c r="N144" s="163">
        <v>0.58797169973057906</v>
      </c>
      <c r="O144" s="163">
        <v>0.82992954071648295</v>
      </c>
      <c r="P144" s="165">
        <v>0.95475017266441131</v>
      </c>
      <c r="Q144" s="141"/>
    </row>
    <row r="145" spans="1:17" x14ac:dyDescent="0.25">
      <c r="A145" s="161" t="s">
        <v>124</v>
      </c>
      <c r="B145" s="162">
        <v>3.5545987812689653E-4</v>
      </c>
      <c r="C145" s="163">
        <v>4.7445389078594235E-3</v>
      </c>
      <c r="D145" s="163">
        <v>4.065677709175454E-2</v>
      </c>
      <c r="E145" s="163">
        <v>0.24318314527179316</v>
      </c>
      <c r="F145" s="163">
        <v>0.6453536365457917</v>
      </c>
      <c r="G145" s="163">
        <v>3.8879908489932204E-2</v>
      </c>
      <c r="H145" s="163">
        <v>0.17241069498966935</v>
      </c>
      <c r="I145" s="163">
        <v>0.37712360660186439</v>
      </c>
      <c r="J145" s="163">
        <v>0.68445271360403048</v>
      </c>
      <c r="K145" s="163">
        <v>0.90930335079419711</v>
      </c>
      <c r="L145" s="164">
        <v>0</v>
      </c>
      <c r="M145" s="163">
        <v>1.8485884513576658E-3</v>
      </c>
      <c r="N145" s="163">
        <v>1.4514284189163411E-2</v>
      </c>
      <c r="O145" s="163">
        <v>0.10917550939913541</v>
      </c>
      <c r="P145" s="165">
        <v>0.54457369860709592</v>
      </c>
      <c r="Q145" s="141"/>
    </row>
    <row r="146" spans="1:17" x14ac:dyDescent="0.25">
      <c r="A146" s="161" t="s">
        <v>125</v>
      </c>
      <c r="B146" s="162">
        <v>3.2188466114029608E-4</v>
      </c>
      <c r="C146" s="163">
        <v>1.1683416162823061E-2</v>
      </c>
      <c r="D146" s="163">
        <v>3.1048431925546502E-2</v>
      </c>
      <c r="E146" s="163">
        <v>8.9878982950936603E-2</v>
      </c>
      <c r="F146" s="163">
        <v>0.25526499885345616</v>
      </c>
      <c r="G146" s="163">
        <v>2.1269235564245065E-2</v>
      </c>
      <c r="H146" s="163">
        <v>5.6695750757177366E-2</v>
      </c>
      <c r="I146" s="163">
        <v>9.3520597729825294E-2</v>
      </c>
      <c r="J146" s="163">
        <v>0.22241306330050298</v>
      </c>
      <c r="K146" s="163">
        <v>0.43979587355168481</v>
      </c>
      <c r="L146" s="163">
        <v>4.0007376476948388E-4</v>
      </c>
      <c r="M146" s="163">
        <v>7.6566032791504767E-3</v>
      </c>
      <c r="N146" s="163">
        <v>2.2241126540195184E-2</v>
      </c>
      <c r="O146" s="163">
        <v>5.1307523698151392E-2</v>
      </c>
      <c r="P146" s="165">
        <v>0.21579456765605667</v>
      </c>
      <c r="Q146" s="141"/>
    </row>
    <row r="147" spans="1:17" x14ac:dyDescent="0.25">
      <c r="A147" s="161" t="s">
        <v>126</v>
      </c>
      <c r="B147" s="166">
        <v>0</v>
      </c>
      <c r="C147" s="164">
        <v>0</v>
      </c>
      <c r="D147" s="163">
        <v>1.3622180031542962E-3</v>
      </c>
      <c r="E147" s="163">
        <v>5.4226620320757483E-3</v>
      </c>
      <c r="F147" s="163">
        <v>0.13905414377402883</v>
      </c>
      <c r="G147" s="163">
        <v>2.5323584933588318E-3</v>
      </c>
      <c r="H147" s="163">
        <v>7.3459550601606251E-3</v>
      </c>
      <c r="I147" s="163">
        <v>3.8601961344133587E-2</v>
      </c>
      <c r="J147" s="163">
        <v>0.11482947899825981</v>
      </c>
      <c r="K147" s="163">
        <v>0.40719835009948091</v>
      </c>
      <c r="L147" s="164">
        <v>0</v>
      </c>
      <c r="M147" s="164">
        <v>0</v>
      </c>
      <c r="N147" s="163">
        <v>2.0135253522530819E-4</v>
      </c>
      <c r="O147" s="163">
        <v>2.4429975277934792E-3</v>
      </c>
      <c r="P147" s="165">
        <v>5.2546486667069722E-2</v>
      </c>
      <c r="Q147" s="141"/>
    </row>
    <row r="148" spans="1:17" x14ac:dyDescent="0.25">
      <c r="A148" s="161" t="s">
        <v>127</v>
      </c>
      <c r="B148" s="166">
        <v>0</v>
      </c>
      <c r="C148" s="163">
        <v>1.3008021520349816E-3</v>
      </c>
      <c r="D148" s="163">
        <v>2.0996549574569305E-2</v>
      </c>
      <c r="E148" s="163">
        <v>0.13005223474256589</v>
      </c>
      <c r="F148" s="163">
        <v>0.53462508205314974</v>
      </c>
      <c r="G148" s="163">
        <v>2.1424325448525645E-2</v>
      </c>
      <c r="H148" s="163">
        <v>0.11952784416670051</v>
      </c>
      <c r="I148" s="163">
        <v>0.33215408247479361</v>
      </c>
      <c r="J148" s="163">
        <v>0.58788397414688887</v>
      </c>
      <c r="K148" s="163">
        <v>0.70049858743219284</v>
      </c>
      <c r="L148" s="164">
        <v>0</v>
      </c>
      <c r="M148" s="163">
        <v>8.4556235194605206E-4</v>
      </c>
      <c r="N148" s="163">
        <v>9.5478749815931969E-3</v>
      </c>
      <c r="O148" s="163">
        <v>4.941612741385687E-2</v>
      </c>
      <c r="P148" s="165">
        <v>0.3958204933549655</v>
      </c>
      <c r="Q148" s="141"/>
    </row>
    <row r="149" spans="1:17" x14ac:dyDescent="0.25">
      <c r="A149" s="161" t="s">
        <v>128</v>
      </c>
      <c r="B149" s="166">
        <v>0</v>
      </c>
      <c r="C149" s="164">
        <v>0</v>
      </c>
      <c r="D149" s="163">
        <v>1.3558562374890026E-4</v>
      </c>
      <c r="E149" s="163">
        <v>1.5821604391117673E-3</v>
      </c>
      <c r="F149" s="163">
        <v>3.5931227582275314E-2</v>
      </c>
      <c r="G149" s="163">
        <v>7.3575464025336359E-4</v>
      </c>
      <c r="H149" s="163">
        <v>2.7420798182446233E-4</v>
      </c>
      <c r="I149" s="163">
        <v>1.6016816018388893E-3</v>
      </c>
      <c r="J149" s="163">
        <v>4.2190159212466176E-3</v>
      </c>
      <c r="K149" s="163">
        <v>0.14175927712663899</v>
      </c>
      <c r="L149" s="164">
        <v>0</v>
      </c>
      <c r="M149" s="164">
        <v>0</v>
      </c>
      <c r="N149" s="164">
        <v>0</v>
      </c>
      <c r="O149" s="163">
        <v>2.7270947140137014E-4</v>
      </c>
      <c r="P149" s="165">
        <v>1.4511749824495738E-2</v>
      </c>
      <c r="Q149" s="141"/>
    </row>
    <row r="150" spans="1:17" x14ac:dyDescent="0.25">
      <c r="A150" s="161" t="s">
        <v>129</v>
      </c>
      <c r="B150" s="162">
        <v>3.4182273019159135E-3</v>
      </c>
      <c r="C150" s="163">
        <v>1.7560807532170507E-2</v>
      </c>
      <c r="D150" s="163">
        <v>0.12063422614107316</v>
      </c>
      <c r="E150" s="163">
        <v>0.28123076919058876</v>
      </c>
      <c r="F150" s="163">
        <v>0.61814244943305185</v>
      </c>
      <c r="G150" s="163">
        <v>8.4908747409905505E-2</v>
      </c>
      <c r="H150" s="163">
        <v>0.23132148888641335</v>
      </c>
      <c r="I150" s="163">
        <v>0.43061820263539363</v>
      </c>
      <c r="J150" s="163">
        <v>0.6084549794627433</v>
      </c>
      <c r="K150" s="163">
        <v>0.8555018886024911</v>
      </c>
      <c r="L150" s="163">
        <v>1.2356116815701566E-3</v>
      </c>
      <c r="M150" s="163">
        <v>1.377915354746892E-2</v>
      </c>
      <c r="N150" s="163">
        <v>6.6834793054331654E-2</v>
      </c>
      <c r="O150" s="163">
        <v>0.19572553872801127</v>
      </c>
      <c r="P150" s="165">
        <v>0.51365839709101735</v>
      </c>
      <c r="Q150" s="141"/>
    </row>
    <row r="151" spans="1:17" x14ac:dyDescent="0.25">
      <c r="A151" s="161" t="s">
        <v>130</v>
      </c>
      <c r="B151" s="162">
        <v>0.14699574878992475</v>
      </c>
      <c r="C151" s="163">
        <v>0.32416024636737784</v>
      </c>
      <c r="D151" s="163">
        <v>0.51141868051481409</v>
      </c>
      <c r="E151" s="163">
        <v>0.70179616176245407</v>
      </c>
      <c r="F151" s="163">
        <v>0.93288612432055806</v>
      </c>
      <c r="G151" s="163">
        <v>0.40294608686392891</v>
      </c>
      <c r="H151" s="163">
        <v>0.70872133653431257</v>
      </c>
      <c r="I151" s="163">
        <v>0.89109719087705952</v>
      </c>
      <c r="J151" s="163">
        <v>0.9690447737659923</v>
      </c>
      <c r="K151" s="163">
        <v>0.99835003071528816</v>
      </c>
      <c r="L151" s="163">
        <v>0.12619805617972835</v>
      </c>
      <c r="M151" s="163">
        <v>0.28974519423338829</v>
      </c>
      <c r="N151" s="163">
        <v>0.43397436768211117</v>
      </c>
      <c r="O151" s="163">
        <v>0.60960059863988902</v>
      </c>
      <c r="P151" s="165">
        <v>0.85756345808335677</v>
      </c>
      <c r="Q151" s="141"/>
    </row>
    <row r="152" spans="1:17" x14ac:dyDescent="0.25">
      <c r="A152" s="161" t="s">
        <v>131</v>
      </c>
      <c r="B152" s="162">
        <v>2.1686885674407495E-2</v>
      </c>
      <c r="C152" s="163">
        <v>6.2779134642818549E-2</v>
      </c>
      <c r="D152" s="163">
        <v>0.15583149656063508</v>
      </c>
      <c r="E152" s="163">
        <v>0.24205219021460883</v>
      </c>
      <c r="F152" s="163">
        <v>0.27376855501377284</v>
      </c>
      <c r="G152" s="163">
        <v>0.13049135679548288</v>
      </c>
      <c r="H152" s="163">
        <v>0.14602926936519395</v>
      </c>
      <c r="I152" s="163">
        <v>0.15522269789719592</v>
      </c>
      <c r="J152" s="163">
        <v>0.22296305806879468</v>
      </c>
      <c r="K152" s="163">
        <v>0.33952086865898973</v>
      </c>
      <c r="L152" s="163">
        <v>1.3863001183272531E-2</v>
      </c>
      <c r="M152" s="163">
        <v>5.1147674344533656E-2</v>
      </c>
      <c r="N152" s="163">
        <v>0.11334369438560761</v>
      </c>
      <c r="O152" s="163">
        <v>0.20276298035898638</v>
      </c>
      <c r="P152" s="165">
        <v>0.33170391450352049</v>
      </c>
      <c r="Q152" s="141"/>
    </row>
    <row r="153" spans="1:17" x14ac:dyDescent="0.25">
      <c r="A153" s="161" t="s">
        <v>132</v>
      </c>
      <c r="B153" s="162">
        <v>1.8093706732159995E-4</v>
      </c>
      <c r="C153" s="163">
        <v>4.8191087556369967E-4</v>
      </c>
      <c r="D153" s="163">
        <v>3.456928442912309E-3</v>
      </c>
      <c r="E153" s="163">
        <v>3.5893513129256614E-2</v>
      </c>
      <c r="F153" s="163">
        <v>0.23846260107526995</v>
      </c>
      <c r="G153" s="163">
        <v>5.2871495521165275E-3</v>
      </c>
      <c r="H153" s="163">
        <v>3.7084493206516481E-2</v>
      </c>
      <c r="I153" s="163">
        <v>5.765265721560859E-2</v>
      </c>
      <c r="J153" s="163">
        <v>0.15720164120140953</v>
      </c>
      <c r="K153" s="163">
        <v>0.44027167638066234</v>
      </c>
      <c r="L153" s="163">
        <v>2.2488854688900733E-4</v>
      </c>
      <c r="M153" s="163">
        <v>1.732686115060641E-4</v>
      </c>
      <c r="N153" s="163">
        <v>1.2744079502742839E-3</v>
      </c>
      <c r="O153" s="163">
        <v>1.3203176787197639E-2</v>
      </c>
      <c r="P153" s="165">
        <v>0.17852972891442925</v>
      </c>
      <c r="Q153" s="141"/>
    </row>
    <row r="154" spans="1:17" x14ac:dyDescent="0.25">
      <c r="A154" s="161" t="s">
        <v>133</v>
      </c>
      <c r="B154" s="162">
        <v>6.6384764784333528E-2</v>
      </c>
      <c r="C154" s="163">
        <v>8.5336757825934681E-2</v>
      </c>
      <c r="D154" s="163">
        <v>0.10585544565771628</v>
      </c>
      <c r="E154" s="163">
        <v>0.12637282515423648</v>
      </c>
      <c r="F154" s="163">
        <v>4.6579349928311475E-2</v>
      </c>
      <c r="G154" s="163">
        <v>7.9630926632978119E-2</v>
      </c>
      <c r="H154" s="163">
        <v>3.57082515944055E-2</v>
      </c>
      <c r="I154" s="163">
        <v>8.9471018908225397E-3</v>
      </c>
      <c r="J154" s="163">
        <v>1.6118939193388738E-2</v>
      </c>
      <c r="K154" s="163">
        <v>8.7730055848315308E-3</v>
      </c>
      <c r="L154" s="163">
        <v>6.0470213967091999E-2</v>
      </c>
      <c r="M154" s="163">
        <v>8.0641704969405315E-2</v>
      </c>
      <c r="N154" s="163">
        <v>9.9778106146612824E-2</v>
      </c>
      <c r="O154" s="163">
        <v>0.13067631802359769</v>
      </c>
      <c r="P154" s="165">
        <v>0.12730403633170584</v>
      </c>
      <c r="Q154" s="141"/>
    </row>
    <row r="155" spans="1:17" x14ac:dyDescent="0.25">
      <c r="A155" s="161" t="s">
        <v>134</v>
      </c>
      <c r="B155" s="166">
        <v>0</v>
      </c>
      <c r="C155" s="163">
        <v>4.3851418595125817E-4</v>
      </c>
      <c r="D155" s="163">
        <v>9.9809590662622966E-4</v>
      </c>
      <c r="E155" s="163">
        <v>2.0940967295054185E-3</v>
      </c>
      <c r="F155" s="163">
        <v>9.3989746857243359E-2</v>
      </c>
      <c r="G155" s="163">
        <v>7.3575464025336338E-4</v>
      </c>
      <c r="H155" s="163">
        <v>1.2782399455355522E-3</v>
      </c>
      <c r="I155" s="163">
        <v>4.8031860147947358E-3</v>
      </c>
      <c r="J155" s="163">
        <v>1.9208506776280949E-2</v>
      </c>
      <c r="K155" s="163">
        <v>0.29180806759910666</v>
      </c>
      <c r="L155" s="164">
        <v>0</v>
      </c>
      <c r="M155" s="163">
        <v>5.3217422477723746E-4</v>
      </c>
      <c r="N155" s="163">
        <v>4.1594699695215559E-4</v>
      </c>
      <c r="O155" s="163">
        <v>1.397129056676273E-3</v>
      </c>
      <c r="P155" s="165">
        <v>5.0687973600070373E-2</v>
      </c>
      <c r="Q155" s="141"/>
    </row>
    <row r="156" spans="1:17" x14ac:dyDescent="0.25">
      <c r="A156" s="161" t="s">
        <v>135</v>
      </c>
      <c r="B156" s="162">
        <v>5.8556395066974756E-4</v>
      </c>
      <c r="C156" s="163">
        <v>5.4077190393951016E-4</v>
      </c>
      <c r="D156" s="163">
        <v>9.4217212125135175E-4</v>
      </c>
      <c r="E156" s="163">
        <v>2.0918262463839009E-3</v>
      </c>
      <c r="F156" s="163">
        <v>4.6634057418490048E-3</v>
      </c>
      <c r="G156" s="163">
        <v>3.3038645208330981E-3</v>
      </c>
      <c r="H156" s="163">
        <v>2.2914710341773565E-3</v>
      </c>
      <c r="I156" s="164">
        <v>0</v>
      </c>
      <c r="J156" s="163">
        <v>2.0139585852019118E-3</v>
      </c>
      <c r="K156" s="163">
        <v>6.1778738329164706E-3</v>
      </c>
      <c r="L156" s="163">
        <v>4.0728740092487126E-4</v>
      </c>
      <c r="M156" s="163">
        <v>4.4264491155171672E-4</v>
      </c>
      <c r="N156" s="163">
        <v>7.0627453836189489E-4</v>
      </c>
      <c r="O156" s="163">
        <v>1.0693757498824476E-3</v>
      </c>
      <c r="P156" s="165">
        <v>5.2931406564886594E-3</v>
      </c>
      <c r="Q156" s="141"/>
    </row>
    <row r="157" spans="1:17" x14ac:dyDescent="0.25">
      <c r="A157" s="161" t="s">
        <v>136</v>
      </c>
      <c r="B157" s="162">
        <v>2.9697749371203157E-4</v>
      </c>
      <c r="C157" s="163">
        <v>9.8600192548245979E-4</v>
      </c>
      <c r="D157" s="163">
        <v>5.9569088440250056E-3</v>
      </c>
      <c r="E157" s="163">
        <v>3.2867242301932949E-2</v>
      </c>
      <c r="F157" s="163">
        <v>0.32673666426354625</v>
      </c>
      <c r="G157" s="163">
        <v>7.6533491025928997E-3</v>
      </c>
      <c r="H157" s="163">
        <v>4.673708928637689E-2</v>
      </c>
      <c r="I157" s="163">
        <v>0.10657689675695042</v>
      </c>
      <c r="J157" s="163">
        <v>0.31977119159311979</v>
      </c>
      <c r="K157" s="163">
        <v>0.70831192777186003</v>
      </c>
      <c r="L157" s="164">
        <v>0</v>
      </c>
      <c r="M157" s="163">
        <v>6.7744146640937031E-4</v>
      </c>
      <c r="N157" s="163">
        <v>3.3206434394159531E-3</v>
      </c>
      <c r="O157" s="163">
        <v>9.2636106845912225E-3</v>
      </c>
      <c r="P157" s="165">
        <v>0.17805144365875045</v>
      </c>
      <c r="Q157" s="141"/>
    </row>
    <row r="158" spans="1:17" x14ac:dyDescent="0.25">
      <c r="A158" s="161" t="s">
        <v>137</v>
      </c>
      <c r="B158" s="162">
        <v>0.12139100355416119</v>
      </c>
      <c r="C158" s="163">
        <v>0.15530144643383828</v>
      </c>
      <c r="D158" s="163">
        <v>0.12486257339470808</v>
      </c>
      <c r="E158" s="163">
        <v>4.7289514557165943E-2</v>
      </c>
      <c r="F158" s="163">
        <v>4.6216924718628684E-3</v>
      </c>
      <c r="G158" s="163">
        <v>0.13895149112211394</v>
      </c>
      <c r="H158" s="163">
        <v>4.9220432178581346E-2</v>
      </c>
      <c r="I158" s="163">
        <v>1.517849911927175E-2</v>
      </c>
      <c r="J158" s="163">
        <v>1.8639882769453686E-3</v>
      </c>
      <c r="K158" s="163">
        <v>1.6636473974912494E-3</v>
      </c>
      <c r="L158" s="163">
        <v>0.11106622881188094</v>
      </c>
      <c r="M158" s="163">
        <v>0.15812947680009143</v>
      </c>
      <c r="N158" s="163">
        <v>0.14851062523777486</v>
      </c>
      <c r="O158" s="163">
        <v>7.5692315672979515E-2</v>
      </c>
      <c r="P158" s="165">
        <v>1.3113592540474299E-2</v>
      </c>
      <c r="Q158" s="141"/>
    </row>
    <row r="159" spans="1:17" x14ac:dyDescent="0.25">
      <c r="A159" s="161" t="s">
        <v>138</v>
      </c>
      <c r="B159" s="162">
        <v>4.3604195396185806E-3</v>
      </c>
      <c r="C159" s="163">
        <v>3.3721917616362732E-3</v>
      </c>
      <c r="D159" s="163">
        <v>3.091206784333615E-3</v>
      </c>
      <c r="E159" s="163">
        <v>8.0445560181985451E-4</v>
      </c>
      <c r="F159" s="164">
        <v>0</v>
      </c>
      <c r="G159" s="164">
        <v>0</v>
      </c>
      <c r="H159" s="163">
        <v>1.5581704599256128E-3</v>
      </c>
      <c r="I159" s="164">
        <v>0</v>
      </c>
      <c r="J159" s="164">
        <v>0</v>
      </c>
      <c r="K159" s="164">
        <v>0</v>
      </c>
      <c r="L159" s="163">
        <v>5.3181913401547489E-3</v>
      </c>
      <c r="M159" s="163">
        <v>3.0446094814183498E-3</v>
      </c>
      <c r="N159" s="163">
        <v>3.4355187271856509E-3</v>
      </c>
      <c r="O159" s="163">
        <v>2.0976564061543608E-3</v>
      </c>
      <c r="P159" s="167">
        <v>0</v>
      </c>
      <c r="Q159" s="141"/>
    </row>
    <row r="160" spans="1:17" x14ac:dyDescent="0.25">
      <c r="A160" s="161" t="s">
        <v>139</v>
      </c>
      <c r="B160" s="162">
        <v>7.5829047445129718E-3</v>
      </c>
      <c r="C160" s="163">
        <v>4.202651401481787E-2</v>
      </c>
      <c r="D160" s="163">
        <v>0.15062330181754827</v>
      </c>
      <c r="E160" s="163">
        <v>0.22971182294007786</v>
      </c>
      <c r="F160" s="163">
        <v>0.12374923894477739</v>
      </c>
      <c r="G160" s="163">
        <v>0.11570473580061254</v>
      </c>
      <c r="H160" s="163">
        <v>0.17058481922605342</v>
      </c>
      <c r="I160" s="163">
        <v>0.1400253459816094</v>
      </c>
      <c r="J160" s="163">
        <v>0.10283505004650012</v>
      </c>
      <c r="K160" s="163">
        <v>5.7631234967899944E-2</v>
      </c>
      <c r="L160" s="163">
        <v>5.603491960479311E-3</v>
      </c>
      <c r="M160" s="163">
        <v>2.9528069814798913E-2</v>
      </c>
      <c r="N160" s="163">
        <v>9.165590466247138E-2</v>
      </c>
      <c r="O160" s="163">
        <v>0.23661327577794078</v>
      </c>
      <c r="P160" s="165">
        <v>0.18608735517080952</v>
      </c>
      <c r="Q160" s="141"/>
    </row>
    <row r="161" spans="1:17" x14ac:dyDescent="0.25">
      <c r="A161" s="161" t="s">
        <v>140</v>
      </c>
      <c r="B161" s="162">
        <v>0.10746886110337672</v>
      </c>
      <c r="C161" s="163">
        <v>0.14670776406717295</v>
      </c>
      <c r="D161" s="163">
        <v>0.13291784758780337</v>
      </c>
      <c r="E161" s="163">
        <v>3.4260607415532954E-2</v>
      </c>
      <c r="F161" s="163">
        <v>3.7200172529119574E-3</v>
      </c>
      <c r="G161" s="163">
        <v>6.2984005539382396E-2</v>
      </c>
      <c r="H161" s="163">
        <v>9.6226736515143043E-3</v>
      </c>
      <c r="I161" s="164">
        <v>0</v>
      </c>
      <c r="J161" s="163">
        <v>7.4725254364792233E-3</v>
      </c>
      <c r="K161" s="163">
        <v>5.0309806092773638E-3</v>
      </c>
      <c r="L161" s="163">
        <v>0.11394273043741139</v>
      </c>
      <c r="M161" s="163">
        <v>0.13538411795790919</v>
      </c>
      <c r="N161" s="163">
        <v>0.15939597437050632</v>
      </c>
      <c r="O161" s="163">
        <v>7.8016897816689579E-2</v>
      </c>
      <c r="P161" s="165">
        <v>1.512128976290133E-2</v>
      </c>
      <c r="Q161" s="141"/>
    </row>
    <row r="162" spans="1:17" x14ac:dyDescent="0.25">
      <c r="A162" s="161" t="s">
        <v>141</v>
      </c>
      <c r="B162" s="162">
        <v>0.71651314080701356</v>
      </c>
      <c r="C162" s="163">
        <v>0.55050908831424394</v>
      </c>
      <c r="D162" s="163">
        <v>0.31949526953163226</v>
      </c>
      <c r="E162" s="163">
        <v>7.1488964569514007E-2</v>
      </c>
      <c r="F162" s="163">
        <v>3.2292909232881873E-3</v>
      </c>
      <c r="G162" s="163">
        <v>0.39696962723756662</v>
      </c>
      <c r="H162" s="163">
        <v>3.8262654759948722E-2</v>
      </c>
      <c r="I162" s="163">
        <v>5.3081673895347299E-3</v>
      </c>
      <c r="J162" s="163">
        <v>1.3793098453469962E-3</v>
      </c>
      <c r="K162" s="164">
        <v>0</v>
      </c>
      <c r="L162" s="163">
        <v>0.72803095503491577</v>
      </c>
      <c r="M162" s="163">
        <v>0.58714719035443264</v>
      </c>
      <c r="N162" s="163">
        <v>0.41755592252946766</v>
      </c>
      <c r="O162" s="163">
        <v>0.18092593467363732</v>
      </c>
      <c r="P162" s="165">
        <v>1.8450495456994911E-2</v>
      </c>
      <c r="Q162" s="141"/>
    </row>
    <row r="163" spans="1:17" x14ac:dyDescent="0.25">
      <c r="A163" s="161" t="s">
        <v>142</v>
      </c>
      <c r="B163" s="166">
        <v>0</v>
      </c>
      <c r="C163" s="163">
        <v>3.5783807764352613E-4</v>
      </c>
      <c r="D163" s="163">
        <v>1.0365864130281285E-2</v>
      </c>
      <c r="E163" s="163">
        <v>4.0009864065992641E-2</v>
      </c>
      <c r="F163" s="163">
        <v>9.3571716615139078E-2</v>
      </c>
      <c r="G163" s="163">
        <v>8.2933627397801246E-3</v>
      </c>
      <c r="H163" s="163">
        <v>4.317138781536841E-2</v>
      </c>
      <c r="I163" s="163">
        <v>4.7408138810855809E-2</v>
      </c>
      <c r="J163" s="163">
        <v>8.8124834387209416E-2</v>
      </c>
      <c r="K163" s="163">
        <v>0.15341449806630442</v>
      </c>
      <c r="L163" s="164">
        <v>0</v>
      </c>
      <c r="M163" s="163">
        <v>2.3055775130148416E-4</v>
      </c>
      <c r="N163" s="163">
        <v>2.5928735638692871E-3</v>
      </c>
      <c r="O163" s="163">
        <v>2.280481692522926E-2</v>
      </c>
      <c r="P163" s="165">
        <v>7.6818619217251638E-2</v>
      </c>
      <c r="Q163" s="141"/>
    </row>
    <row r="164" spans="1:17" x14ac:dyDescent="0.25">
      <c r="A164" s="161" t="s">
        <v>143</v>
      </c>
      <c r="B164" s="162">
        <v>1.8180552750141979E-2</v>
      </c>
      <c r="C164" s="163">
        <v>5.6021783386032468E-2</v>
      </c>
      <c r="D164" s="163">
        <v>9.946531383377985E-2</v>
      </c>
      <c r="E164" s="163">
        <v>7.8226581786912761E-2</v>
      </c>
      <c r="F164" s="163">
        <v>2.4987523098156945E-2</v>
      </c>
      <c r="G164" s="163">
        <v>9.5007609379190186E-2</v>
      </c>
      <c r="H164" s="163">
        <v>7.2823830854841495E-2</v>
      </c>
      <c r="I164" s="163">
        <v>3.3581231734362643E-2</v>
      </c>
      <c r="J164" s="163">
        <v>2.9764888731230694E-2</v>
      </c>
      <c r="K164" s="163">
        <v>5.5247311035248334E-3</v>
      </c>
      <c r="L164" s="163">
        <v>1.3733534104399191E-2</v>
      </c>
      <c r="M164" s="163">
        <v>4.6662458065370387E-2</v>
      </c>
      <c r="N164" s="163">
        <v>8.888277054525226E-2</v>
      </c>
      <c r="O164" s="163">
        <v>9.742980169471338E-2</v>
      </c>
      <c r="P164" s="165">
        <v>3.8711143551951682E-2</v>
      </c>
      <c r="Q164" s="141"/>
    </row>
    <row r="165" spans="1:17" x14ac:dyDescent="0.25">
      <c r="A165" s="161" t="s">
        <v>144</v>
      </c>
      <c r="B165" s="166">
        <v>0</v>
      </c>
      <c r="C165" s="164">
        <v>0</v>
      </c>
      <c r="D165" s="163">
        <v>3.602722028454675E-4</v>
      </c>
      <c r="E165" s="163">
        <v>7.7343736632352741E-3</v>
      </c>
      <c r="F165" s="163">
        <v>0.13363776201362401</v>
      </c>
      <c r="G165" s="163">
        <v>3.3358999147251842E-4</v>
      </c>
      <c r="H165" s="163">
        <v>1.4228815710765711E-2</v>
      </c>
      <c r="I165" s="163">
        <v>3.3659085151411937E-2</v>
      </c>
      <c r="J165" s="163">
        <v>8.7612717485554201E-2</v>
      </c>
      <c r="K165" s="163">
        <v>0.35074715041062626</v>
      </c>
      <c r="L165" s="164">
        <v>0</v>
      </c>
      <c r="M165" s="164">
        <v>0</v>
      </c>
      <c r="N165" s="164">
        <v>0</v>
      </c>
      <c r="O165" s="163">
        <v>1.5191858870672315E-3</v>
      </c>
      <c r="P165" s="165">
        <v>6.7578858177348766E-2</v>
      </c>
      <c r="Q165" s="141"/>
    </row>
    <row r="166" spans="1:17" x14ac:dyDescent="0.25">
      <c r="A166" s="161" t="s">
        <v>145</v>
      </c>
      <c r="B166" s="162">
        <v>1.1137757080793805E-3</v>
      </c>
      <c r="C166" s="163">
        <v>1.6513254790817854E-2</v>
      </c>
      <c r="D166" s="163">
        <v>0.13556387719872218</v>
      </c>
      <c r="E166" s="163">
        <v>0.47662363890218268</v>
      </c>
      <c r="F166" s="163">
        <v>0.60759843393026514</v>
      </c>
      <c r="G166" s="163">
        <v>0.15757207953927763</v>
      </c>
      <c r="H166" s="163">
        <v>0.58832958333840402</v>
      </c>
      <c r="I166" s="163">
        <v>0.71581248936169251</v>
      </c>
      <c r="J166" s="163">
        <v>0.67904516592005915</v>
      </c>
      <c r="K166" s="163">
        <v>0.41810597648176911</v>
      </c>
      <c r="L166" s="163">
        <v>1.6473363532363896E-4</v>
      </c>
      <c r="M166" s="163">
        <v>1.0911909964960293E-2</v>
      </c>
      <c r="N166" s="163">
        <v>6.2998312056052261E-2</v>
      </c>
      <c r="O166" s="163">
        <v>0.28418681623083181</v>
      </c>
      <c r="P166" s="165">
        <v>0.57783816800635557</v>
      </c>
      <c r="Q166" s="141"/>
    </row>
    <row r="167" spans="1:17" x14ac:dyDescent="0.25">
      <c r="A167" s="161" t="s">
        <v>146</v>
      </c>
      <c r="B167" s="162">
        <v>3.2243974103113071E-4</v>
      </c>
      <c r="C167" s="163">
        <v>6.8388493905769494E-3</v>
      </c>
      <c r="D167" s="163">
        <v>1.0837709052329858E-2</v>
      </c>
      <c r="E167" s="163">
        <v>9.7952390497823907E-3</v>
      </c>
      <c r="F167" s="163">
        <v>3.6797634386376375E-3</v>
      </c>
      <c r="G167" s="163">
        <v>6.4890058638762543E-3</v>
      </c>
      <c r="H167" s="163">
        <v>6.265790778117666E-3</v>
      </c>
      <c r="I167" s="163">
        <v>9.0270424512623321E-3</v>
      </c>
      <c r="J167" s="163">
        <v>1.9015198706750665E-3</v>
      </c>
      <c r="K167" s="163">
        <v>7.8817809631072204E-3</v>
      </c>
      <c r="L167" s="163">
        <v>2.4556567163268816E-4</v>
      </c>
      <c r="M167" s="163">
        <v>5.0213444530952216E-3</v>
      </c>
      <c r="N167" s="163">
        <v>1.0660152058114544E-2</v>
      </c>
      <c r="O167" s="163">
        <v>9.492156754507694E-3</v>
      </c>
      <c r="P167" s="165">
        <v>6.0386073589168499E-3</v>
      </c>
      <c r="Q167" s="141"/>
    </row>
    <row r="168" spans="1:17" x14ac:dyDescent="0.25">
      <c r="A168" s="161" t="s">
        <v>147</v>
      </c>
      <c r="B168" s="162">
        <v>2.3066902052063475E-2</v>
      </c>
      <c r="C168" s="163">
        <v>2.2351269763220528E-2</v>
      </c>
      <c r="D168" s="163">
        <v>1.2416764466016106E-2</v>
      </c>
      <c r="E168" s="163">
        <v>4.0549374477836433E-3</v>
      </c>
      <c r="F168" s="163">
        <v>1.2045613113360995E-3</v>
      </c>
      <c r="G168" s="163">
        <v>1.7694492786727901E-2</v>
      </c>
      <c r="H168" s="163">
        <v>5.9318412264792036E-3</v>
      </c>
      <c r="I168" s="164">
        <v>0</v>
      </c>
      <c r="J168" s="164">
        <v>0</v>
      </c>
      <c r="K168" s="164">
        <v>0</v>
      </c>
      <c r="L168" s="163">
        <v>2.1894569003802874E-2</v>
      </c>
      <c r="M168" s="163">
        <v>2.3940265356621859E-2</v>
      </c>
      <c r="N168" s="163">
        <v>1.4311946249306162E-2</v>
      </c>
      <c r="O168" s="163">
        <v>1.1221142160248913E-2</v>
      </c>
      <c r="P168" s="165">
        <v>2.4187075699427717E-4</v>
      </c>
      <c r="Q168" s="141"/>
    </row>
    <row r="169" spans="1:17" x14ac:dyDescent="0.25">
      <c r="A169" s="161" t="s">
        <v>148</v>
      </c>
      <c r="B169" s="162">
        <v>4.6478030599088018E-4</v>
      </c>
      <c r="C169" s="163">
        <v>5.9646244133436919E-4</v>
      </c>
      <c r="D169" s="163">
        <v>2.9309035021626921E-4</v>
      </c>
      <c r="E169" s="163">
        <v>1.42088482310518E-3</v>
      </c>
      <c r="F169" s="163">
        <v>1.3308035398124081E-3</v>
      </c>
      <c r="G169" s="164">
        <v>0</v>
      </c>
      <c r="H169" s="163">
        <v>1.4782407006285628E-3</v>
      </c>
      <c r="I169" s="163">
        <v>1.0658132451519327E-3</v>
      </c>
      <c r="J169" s="164">
        <v>0</v>
      </c>
      <c r="K169" s="164">
        <v>0</v>
      </c>
      <c r="L169" s="163">
        <v>4.5559288318158765E-4</v>
      </c>
      <c r="M169" s="163">
        <v>8.3703372613494161E-4</v>
      </c>
      <c r="N169" s="164">
        <v>0</v>
      </c>
      <c r="O169" s="163">
        <v>4.2952661377777292E-4</v>
      </c>
      <c r="P169" s="165">
        <v>2.7621629671097381E-3</v>
      </c>
      <c r="Q169" s="141"/>
    </row>
    <row r="170" spans="1:17" x14ac:dyDescent="0.25">
      <c r="A170" s="161" t="s">
        <v>149</v>
      </c>
      <c r="B170" s="162">
        <v>0.91258351513339819</v>
      </c>
      <c r="C170" s="163">
        <v>0.8226361966077903</v>
      </c>
      <c r="D170" s="163">
        <v>0.5424662040744902</v>
      </c>
      <c r="E170" s="163">
        <v>0.14098346137560355</v>
      </c>
      <c r="F170" s="163">
        <v>1.1577351812588055E-2</v>
      </c>
      <c r="G170" s="163">
        <v>0.59383987452741238</v>
      </c>
      <c r="H170" s="163">
        <v>5.6897656825532453E-2</v>
      </c>
      <c r="I170" s="163">
        <v>2.3805548760446101E-3</v>
      </c>
      <c r="J170" s="163">
        <v>2.8134832188291118E-3</v>
      </c>
      <c r="K170" s="164">
        <v>0</v>
      </c>
      <c r="L170" s="163">
        <v>0.92153623320023814</v>
      </c>
      <c r="M170" s="163">
        <v>0.85703909326560979</v>
      </c>
      <c r="N170" s="163">
        <v>0.68141563068693589</v>
      </c>
      <c r="O170" s="163">
        <v>0.30235917680326219</v>
      </c>
      <c r="P170" s="165">
        <v>6.3814635659274643E-2</v>
      </c>
      <c r="Q170" s="141"/>
    </row>
    <row r="171" spans="1:17" x14ac:dyDescent="0.25">
      <c r="A171" s="161" t="s">
        <v>150</v>
      </c>
      <c r="B171" s="162">
        <v>4.0241368019367093E-4</v>
      </c>
      <c r="C171" s="163">
        <v>2.1476387916308879E-3</v>
      </c>
      <c r="D171" s="163">
        <v>7.9877011392059016E-4</v>
      </c>
      <c r="E171" s="163">
        <v>6.2853576329782159E-4</v>
      </c>
      <c r="F171" s="163">
        <v>9.602438212199312E-4</v>
      </c>
      <c r="G171" s="163">
        <v>1.8636669652512419E-3</v>
      </c>
      <c r="H171" s="163">
        <v>6.3964904331891741E-4</v>
      </c>
      <c r="I171" s="163">
        <v>2.7299070565933278E-3</v>
      </c>
      <c r="J171" s="164">
        <v>0</v>
      </c>
      <c r="K171" s="164">
        <v>0</v>
      </c>
      <c r="L171" s="164">
        <v>0</v>
      </c>
      <c r="M171" s="163">
        <v>2.7092004083927841E-3</v>
      </c>
      <c r="N171" s="163">
        <v>9.4412722829101121E-4</v>
      </c>
      <c r="O171" s="163">
        <v>6.129727407843999E-4</v>
      </c>
      <c r="P171" s="165">
        <v>5.2428373059593581E-4</v>
      </c>
      <c r="Q171" s="141"/>
    </row>
    <row r="172" spans="1:17" x14ac:dyDescent="0.25">
      <c r="A172" s="161" t="s">
        <v>151</v>
      </c>
      <c r="B172" s="162">
        <v>3.9725510084162108E-3</v>
      </c>
      <c r="C172" s="163">
        <v>4.2649865072361794E-3</v>
      </c>
      <c r="D172" s="163">
        <v>2.8163838320711897E-3</v>
      </c>
      <c r="E172" s="163">
        <v>1.7354307845245174E-4</v>
      </c>
      <c r="F172" s="163">
        <v>1.6562508838382677E-3</v>
      </c>
      <c r="G172" s="163">
        <v>8.9729066270946101E-4</v>
      </c>
      <c r="H172" s="164">
        <v>0</v>
      </c>
      <c r="I172" s="164">
        <v>0</v>
      </c>
      <c r="J172" s="164">
        <v>0</v>
      </c>
      <c r="K172" s="164">
        <v>0</v>
      </c>
      <c r="L172" s="163">
        <v>4.4736733963653512E-3</v>
      </c>
      <c r="M172" s="163">
        <v>3.73782665832607E-3</v>
      </c>
      <c r="N172" s="163">
        <v>5.146503852510028E-3</v>
      </c>
      <c r="O172" s="163">
        <v>2.223480464786241E-4</v>
      </c>
      <c r="P172" s="165">
        <v>2.1186899254593519E-3</v>
      </c>
      <c r="Q172" s="141"/>
    </row>
    <row r="173" spans="1:17" x14ac:dyDescent="0.25">
      <c r="A173" s="161" t="s">
        <v>152</v>
      </c>
      <c r="B173" s="162">
        <v>7.1946605987083134E-2</v>
      </c>
      <c r="C173" s="163">
        <v>8.3199071423198101E-2</v>
      </c>
      <c r="D173" s="163">
        <v>7.1129968887448256E-2</v>
      </c>
      <c r="E173" s="163">
        <v>1.9245992139014567E-2</v>
      </c>
      <c r="F173" s="163">
        <v>3.3589884246720985E-3</v>
      </c>
      <c r="G173" s="163">
        <v>5.6536309000913262E-2</v>
      </c>
      <c r="H173" s="163">
        <v>1.4283835751694503E-2</v>
      </c>
      <c r="I173" s="163">
        <v>3.1910161748897282E-3</v>
      </c>
      <c r="J173" s="163">
        <v>2.9521679565716521E-3</v>
      </c>
      <c r="K173" s="163">
        <v>2.6443732213883805E-3</v>
      </c>
      <c r="L173" s="163">
        <v>7.0617668378756576E-2</v>
      </c>
      <c r="M173" s="163">
        <v>7.6949168035133436E-2</v>
      </c>
      <c r="N173" s="163">
        <v>9.9361613630630008E-2</v>
      </c>
      <c r="O173" s="163">
        <v>3.3694179570188887E-2</v>
      </c>
      <c r="P173" s="165">
        <v>5.9787434094059136E-3</v>
      </c>
      <c r="Q173" s="141"/>
    </row>
    <row r="174" spans="1:17" x14ac:dyDescent="0.25">
      <c r="A174" s="161" t="s">
        <v>153</v>
      </c>
      <c r="B174" s="162">
        <v>4.2428527753136979E-3</v>
      </c>
      <c r="C174" s="163">
        <v>1.1938745035230071E-2</v>
      </c>
      <c r="D174" s="163">
        <v>6.1304360598940537E-3</v>
      </c>
      <c r="E174" s="163">
        <v>7.1877037971184356E-3</v>
      </c>
      <c r="F174" s="163">
        <v>1.0063968521645207E-2</v>
      </c>
      <c r="G174" s="163">
        <v>1.3016303313436848E-2</v>
      </c>
      <c r="H174" s="163">
        <v>9.6919198117070542E-3</v>
      </c>
      <c r="I174" s="163">
        <v>1.2444786565457179E-2</v>
      </c>
      <c r="J174" s="163">
        <v>7.0352888316634644E-3</v>
      </c>
      <c r="K174" s="164">
        <v>0</v>
      </c>
      <c r="L174" s="163">
        <v>2.0779724140024564E-3</v>
      </c>
      <c r="M174" s="163">
        <v>1.1926270414932688E-2</v>
      </c>
      <c r="N174" s="163">
        <v>7.5852765096889943E-3</v>
      </c>
      <c r="O174" s="163">
        <v>3.4624123376831217E-3</v>
      </c>
      <c r="P174" s="165">
        <v>1.3549786071681495E-2</v>
      </c>
      <c r="Q174" s="141"/>
    </row>
    <row r="175" spans="1:17" x14ac:dyDescent="0.25">
      <c r="A175" s="161" t="s">
        <v>154</v>
      </c>
      <c r="B175" s="162">
        <v>1.7111747738194613E-4</v>
      </c>
      <c r="C175" s="164">
        <v>0</v>
      </c>
      <c r="D175" s="163">
        <v>1.6147294189204015E-4</v>
      </c>
      <c r="E175" s="164">
        <v>0</v>
      </c>
      <c r="F175" s="163">
        <v>7.9274388472178753E-4</v>
      </c>
      <c r="G175" s="163">
        <v>1.7446722443922691E-3</v>
      </c>
      <c r="H175" s="164">
        <v>0</v>
      </c>
      <c r="I175" s="164">
        <v>0</v>
      </c>
      <c r="J175" s="164">
        <v>0</v>
      </c>
      <c r="K175" s="164">
        <v>0</v>
      </c>
      <c r="L175" s="164">
        <v>0</v>
      </c>
      <c r="M175" s="164">
        <v>0</v>
      </c>
      <c r="N175" s="164">
        <v>0</v>
      </c>
      <c r="O175" s="164">
        <v>0</v>
      </c>
      <c r="P175" s="165">
        <v>1.0140845800711276E-3</v>
      </c>
      <c r="Q175" s="141"/>
    </row>
    <row r="176" spans="1:17" x14ac:dyDescent="0.25">
      <c r="A176" s="161" t="s">
        <v>155</v>
      </c>
      <c r="B176" s="162">
        <v>1.7133921941051105E-3</v>
      </c>
      <c r="C176" s="163">
        <v>5.996291237223679E-2</v>
      </c>
      <c r="D176" s="163">
        <v>0.34787289206892413</v>
      </c>
      <c r="E176" s="163">
        <v>0.78798133702976769</v>
      </c>
      <c r="F176" s="163">
        <v>0.93501167285684672</v>
      </c>
      <c r="G176" s="163">
        <v>0.30363775963040435</v>
      </c>
      <c r="H176" s="163">
        <v>0.88290588256613378</v>
      </c>
      <c r="I176" s="163">
        <v>0.94562439881949722</v>
      </c>
      <c r="J176" s="163">
        <v>0.95230953220045778</v>
      </c>
      <c r="K176" s="163">
        <v>0.95928569894133353</v>
      </c>
      <c r="L176" s="163">
        <v>4.372842684017325E-4</v>
      </c>
      <c r="M176" s="163">
        <v>3.486602902407733E-2</v>
      </c>
      <c r="N176" s="163">
        <v>0.18170299303408685</v>
      </c>
      <c r="O176" s="163">
        <v>0.61729625030605861</v>
      </c>
      <c r="P176" s="165">
        <v>0.87178000545770784</v>
      </c>
      <c r="Q176" s="141"/>
    </row>
    <row r="177" spans="1:17" x14ac:dyDescent="0.25">
      <c r="A177" s="161" t="s">
        <v>156</v>
      </c>
      <c r="B177" s="162">
        <v>2.4477146562406917E-3</v>
      </c>
      <c r="C177" s="163">
        <v>1.1346151243506251E-3</v>
      </c>
      <c r="D177" s="163">
        <v>2.0152564039434815E-3</v>
      </c>
      <c r="E177" s="163">
        <v>2.6943593515137134E-3</v>
      </c>
      <c r="F177" s="163">
        <v>1.6040270005485205E-3</v>
      </c>
      <c r="G177" s="163">
        <v>1.4192626550804669E-2</v>
      </c>
      <c r="H177" s="164">
        <v>0</v>
      </c>
      <c r="I177" s="163">
        <v>2.2568836378157576E-3</v>
      </c>
      <c r="J177" s="163">
        <v>1.8639882769453686E-3</v>
      </c>
      <c r="K177" s="164">
        <v>0</v>
      </c>
      <c r="L177" s="164">
        <v>0</v>
      </c>
      <c r="M177" s="163">
        <v>1.2349847391501727E-3</v>
      </c>
      <c r="N177" s="163">
        <v>2.4316577739357938E-3</v>
      </c>
      <c r="O177" s="163">
        <v>1.7912320367624193E-3</v>
      </c>
      <c r="P177" s="165">
        <v>2.4714394251014152E-3</v>
      </c>
      <c r="Q177" s="141"/>
    </row>
    <row r="178" spans="1:17" x14ac:dyDescent="0.25">
      <c r="A178" s="161" t="s">
        <v>157</v>
      </c>
      <c r="B178" s="166">
        <v>0</v>
      </c>
      <c r="C178" s="164">
        <v>0</v>
      </c>
      <c r="D178" s="164">
        <v>0</v>
      </c>
      <c r="E178" s="164">
        <v>0</v>
      </c>
      <c r="F178" s="163">
        <v>6.8215144127872849E-4</v>
      </c>
      <c r="G178" s="164">
        <v>0</v>
      </c>
      <c r="H178" s="164">
        <v>0</v>
      </c>
      <c r="I178" s="164">
        <v>0</v>
      </c>
      <c r="J178" s="163">
        <v>5.9027215986056541E-4</v>
      </c>
      <c r="K178" s="164">
        <v>0</v>
      </c>
      <c r="L178" s="164">
        <v>0</v>
      </c>
      <c r="M178" s="164">
        <v>0</v>
      </c>
      <c r="N178" s="164">
        <v>0</v>
      </c>
      <c r="O178" s="164">
        <v>0</v>
      </c>
      <c r="P178" s="165">
        <v>7.3005466468217329E-4</v>
      </c>
      <c r="Q178" s="141"/>
    </row>
    <row r="179" spans="1:17" x14ac:dyDescent="0.25">
      <c r="A179" s="161" t="s">
        <v>158</v>
      </c>
      <c r="B179" s="162">
        <v>7.1885086213939312E-4</v>
      </c>
      <c r="C179" s="163">
        <v>1.3579308962067963E-2</v>
      </c>
      <c r="D179" s="163">
        <v>2.3808925750635094E-2</v>
      </c>
      <c r="E179" s="163">
        <v>3.6834577212741658E-2</v>
      </c>
      <c r="F179" s="163">
        <v>1.5473207236192483E-2</v>
      </c>
      <c r="G179" s="163">
        <v>6.1116720229295171E-3</v>
      </c>
      <c r="H179" s="163">
        <v>2.591727966659662E-2</v>
      </c>
      <c r="I179" s="163">
        <v>1.6579365100868337E-2</v>
      </c>
      <c r="J179" s="163">
        <v>1.0486794512647883E-2</v>
      </c>
      <c r="K179" s="163">
        <v>7.7531463680621188E-3</v>
      </c>
      <c r="L179" s="163">
        <v>4.0157545905360209E-4</v>
      </c>
      <c r="M179" s="163">
        <v>1.0044981710807704E-2</v>
      </c>
      <c r="N179" s="163">
        <v>1.9690823856754268E-2</v>
      </c>
      <c r="O179" s="163">
        <v>3.8390223436884675E-2</v>
      </c>
      <c r="P179" s="165">
        <v>2.7775222061556356E-2</v>
      </c>
      <c r="Q179" s="141"/>
    </row>
    <row r="180" spans="1:17" x14ac:dyDescent="0.25">
      <c r="A180" s="161" t="s">
        <v>159</v>
      </c>
      <c r="B180" s="166">
        <v>0</v>
      </c>
      <c r="C180" s="164">
        <v>0</v>
      </c>
      <c r="D180" s="163">
        <v>1.1289437306197386E-3</v>
      </c>
      <c r="E180" s="163">
        <v>1.9216793994658588E-3</v>
      </c>
      <c r="F180" s="163">
        <v>1.5716201778047542E-2</v>
      </c>
      <c r="G180" s="163">
        <v>5.0219951022913395E-4</v>
      </c>
      <c r="H180" s="163">
        <v>3.6884370485003766E-3</v>
      </c>
      <c r="I180" s="163">
        <v>1.2218390879284788E-2</v>
      </c>
      <c r="J180" s="163">
        <v>2.1238691417273768E-2</v>
      </c>
      <c r="K180" s="163">
        <v>2.9484415019582707E-2</v>
      </c>
      <c r="L180" s="164">
        <v>0</v>
      </c>
      <c r="M180" s="164">
        <v>0</v>
      </c>
      <c r="N180" s="163">
        <v>6.4918469330065161E-4</v>
      </c>
      <c r="O180" s="163">
        <v>1.128578992091673E-3</v>
      </c>
      <c r="P180" s="165">
        <v>6.1782365103172799E-3</v>
      </c>
      <c r="Q180" s="141"/>
    </row>
    <row r="181" spans="1:17" x14ac:dyDescent="0.25">
      <c r="A181" s="161" t="s">
        <v>160</v>
      </c>
      <c r="B181" s="166">
        <v>0</v>
      </c>
      <c r="C181" s="164">
        <v>0</v>
      </c>
      <c r="D181" s="163">
        <v>5.0945003671465838E-4</v>
      </c>
      <c r="E181" s="163">
        <v>2.8855881644420837E-4</v>
      </c>
      <c r="F181" s="163">
        <v>9.7874760182335035E-4</v>
      </c>
      <c r="G181" s="164">
        <v>0</v>
      </c>
      <c r="H181" s="163">
        <v>1.3693840226829226E-3</v>
      </c>
      <c r="I181" s="164">
        <v>0</v>
      </c>
      <c r="J181" s="164">
        <v>0</v>
      </c>
      <c r="K181" s="164">
        <v>0</v>
      </c>
      <c r="L181" s="164">
        <v>0</v>
      </c>
      <c r="M181" s="164">
        <v>0</v>
      </c>
      <c r="N181" s="164">
        <v>0</v>
      </c>
      <c r="O181" s="163">
        <v>6.1309911602896018E-4</v>
      </c>
      <c r="P181" s="165">
        <v>1.2520220842056539E-3</v>
      </c>
      <c r="Q181" s="141"/>
    </row>
    <row r="182" spans="1:17" x14ac:dyDescent="0.25">
      <c r="A182" s="161" t="s">
        <v>161</v>
      </c>
      <c r="B182" s="162">
        <v>1.3362059197382665E-3</v>
      </c>
      <c r="C182" s="163">
        <v>5.4006273492293393E-4</v>
      </c>
      <c r="D182" s="163">
        <v>8.6820574923259517E-4</v>
      </c>
      <c r="E182" s="163">
        <v>6.3936721347367738E-4</v>
      </c>
      <c r="F182" s="163">
        <v>7.9364119676667792E-4</v>
      </c>
      <c r="G182" s="163">
        <v>7.6576255715173772E-3</v>
      </c>
      <c r="H182" s="163">
        <v>3.127714563205005E-3</v>
      </c>
      <c r="I182" s="163">
        <v>1.5088836443968811E-3</v>
      </c>
      <c r="J182" s="163">
        <v>7.0978142574984612E-4</v>
      </c>
      <c r="K182" s="163">
        <v>8.3236644963310383E-4</v>
      </c>
      <c r="L182" s="164">
        <v>0</v>
      </c>
      <c r="M182" s="163">
        <v>6.554120174361547E-4</v>
      </c>
      <c r="N182" s="163">
        <v>1.0721887338666569E-3</v>
      </c>
      <c r="O182" s="164">
        <v>0</v>
      </c>
      <c r="P182" s="165">
        <v>5.0633452831897889E-5</v>
      </c>
      <c r="Q182" s="141"/>
    </row>
    <row r="183" spans="1:17" x14ac:dyDescent="0.25">
      <c r="A183" s="161" t="s">
        <v>162</v>
      </c>
      <c r="B183" s="162">
        <v>2.9877744436848886E-3</v>
      </c>
      <c r="C183" s="163">
        <v>8.9130559075951943E-4</v>
      </c>
      <c r="D183" s="164">
        <v>0</v>
      </c>
      <c r="E183" s="163">
        <v>8.9796843373248923E-4</v>
      </c>
      <c r="F183" s="163">
        <v>1.6441159930106008E-4</v>
      </c>
      <c r="G183" s="163">
        <v>2.1302848048178388E-3</v>
      </c>
      <c r="H183" s="163">
        <v>5.9134704465321492E-4</v>
      </c>
      <c r="I183" s="164">
        <v>0</v>
      </c>
      <c r="J183" s="163">
        <v>8.7082515140139889E-4</v>
      </c>
      <c r="K183" s="164">
        <v>0</v>
      </c>
      <c r="L183" s="163">
        <v>3.2922933858825698E-3</v>
      </c>
      <c r="M183" s="163">
        <v>7.8549755199133406E-4</v>
      </c>
      <c r="N183" s="163">
        <v>2.035324804120369E-4</v>
      </c>
      <c r="O183" s="163">
        <v>4.8962071246447865E-4</v>
      </c>
      <c r="P183" s="165">
        <v>4.9753690441855776E-4</v>
      </c>
      <c r="Q183" s="141"/>
    </row>
    <row r="184" spans="1:17" x14ac:dyDescent="0.25">
      <c r="A184" s="161" t="s">
        <v>163</v>
      </c>
      <c r="B184" s="162">
        <v>0.40427909574948157</v>
      </c>
      <c r="C184" s="163">
        <v>0.34094545396330511</v>
      </c>
      <c r="D184" s="163">
        <v>0.31250430754307679</v>
      </c>
      <c r="E184" s="163">
        <v>0.15731202209066705</v>
      </c>
      <c r="F184" s="163">
        <v>3.8238501374485818E-2</v>
      </c>
      <c r="G184" s="163">
        <v>0.34688492205248556</v>
      </c>
      <c r="H184" s="163">
        <v>0.14683419609302106</v>
      </c>
      <c r="I184" s="163">
        <v>6.7725917969535226E-2</v>
      </c>
      <c r="J184" s="163">
        <v>3.1116995425784829E-2</v>
      </c>
      <c r="K184" s="163">
        <v>9.9425942266489209E-3</v>
      </c>
      <c r="L184" s="163">
        <v>0.41791535098900101</v>
      </c>
      <c r="M184" s="163">
        <v>0.33617293318299835</v>
      </c>
      <c r="N184" s="163">
        <v>0.34249920912145748</v>
      </c>
      <c r="O184" s="163">
        <v>0.22513293265130588</v>
      </c>
      <c r="P184" s="165">
        <v>7.5853567049674234E-2</v>
      </c>
      <c r="Q184" s="141"/>
    </row>
    <row r="185" spans="1:17" x14ac:dyDescent="0.25">
      <c r="A185" s="161" t="s">
        <v>164</v>
      </c>
      <c r="B185" s="162">
        <v>0.37327263061881194</v>
      </c>
      <c r="C185" s="163">
        <v>0.40414316823619423</v>
      </c>
      <c r="D185" s="163">
        <v>0.33431695816223167</v>
      </c>
      <c r="E185" s="163">
        <v>0.17911212551925448</v>
      </c>
      <c r="F185" s="163">
        <v>3.3913381122569086E-2</v>
      </c>
      <c r="G185" s="163">
        <v>0.30660473551341866</v>
      </c>
      <c r="H185" s="163">
        <v>9.623620264764178E-2</v>
      </c>
      <c r="I185" s="163">
        <v>3.9926409105202836E-2</v>
      </c>
      <c r="J185" s="163">
        <v>1.8907445649903775E-2</v>
      </c>
      <c r="K185" s="163">
        <v>8.4623030968118077E-4</v>
      </c>
      <c r="L185" s="163">
        <v>0.36545114033178366</v>
      </c>
      <c r="M185" s="163">
        <v>0.41933175133782868</v>
      </c>
      <c r="N185" s="163">
        <v>0.36300028673143842</v>
      </c>
      <c r="O185" s="163">
        <v>0.27179884580112584</v>
      </c>
      <c r="P185" s="165">
        <v>9.8779866328273527E-2</v>
      </c>
      <c r="Q185" s="141"/>
    </row>
    <row r="186" spans="1:17" x14ac:dyDescent="0.25">
      <c r="A186" s="161" t="s">
        <v>165</v>
      </c>
      <c r="B186" s="162">
        <v>0.10869647405037826</v>
      </c>
      <c r="C186" s="163">
        <v>9.931965852878262E-2</v>
      </c>
      <c r="D186" s="163">
        <v>9.81857213821348E-2</v>
      </c>
      <c r="E186" s="163">
        <v>2.5141101976380434E-2</v>
      </c>
      <c r="F186" s="163">
        <v>2.5226376607078395E-3</v>
      </c>
      <c r="G186" s="163">
        <v>6.1006335965260318E-2</v>
      </c>
      <c r="H186" s="163">
        <v>7.6200158032439687E-3</v>
      </c>
      <c r="I186" s="163">
        <v>2.8224115808562606E-3</v>
      </c>
      <c r="J186" s="163">
        <v>1.03013141616461E-3</v>
      </c>
      <c r="K186" s="164">
        <v>0</v>
      </c>
      <c r="L186" s="163">
        <v>0.11117468560216084</v>
      </c>
      <c r="M186" s="163">
        <v>9.8576485498864705E-2</v>
      </c>
      <c r="N186" s="163">
        <v>0.10397818136242333</v>
      </c>
      <c r="O186" s="163">
        <v>6.7733388477082268E-2</v>
      </c>
      <c r="P186" s="165">
        <v>1.1025819448959574E-2</v>
      </c>
      <c r="Q186" s="141"/>
    </row>
    <row r="187" spans="1:17" x14ac:dyDescent="0.25">
      <c r="A187" s="161" t="s">
        <v>166</v>
      </c>
      <c r="B187" s="162">
        <v>2.5646496415815062E-3</v>
      </c>
      <c r="C187" s="163">
        <v>7.3074737318766677E-4</v>
      </c>
      <c r="D187" s="163">
        <v>1.0539331692272058E-3</v>
      </c>
      <c r="E187" s="163">
        <v>1.8901964164963938E-3</v>
      </c>
      <c r="F187" s="163">
        <v>9.112452429740276E-4</v>
      </c>
      <c r="G187" s="163">
        <v>2.9390296869650227E-3</v>
      </c>
      <c r="H187" s="163">
        <v>6.4073575313215985E-4</v>
      </c>
      <c r="I187" s="163">
        <v>1.2598422240852082E-3</v>
      </c>
      <c r="J187" s="164">
        <v>0</v>
      </c>
      <c r="K187" s="164">
        <v>0</v>
      </c>
      <c r="L187" s="163">
        <v>2.6437727537498498E-3</v>
      </c>
      <c r="M187" s="163">
        <v>1.2926877985076346E-3</v>
      </c>
      <c r="N187" s="163">
        <v>8.7590295016877246E-4</v>
      </c>
      <c r="O187" s="163">
        <v>7.0344139649050022E-4</v>
      </c>
      <c r="P187" s="165">
        <v>2.2347652027493478E-3</v>
      </c>
      <c r="Q187" s="141"/>
    </row>
    <row r="188" spans="1:17" x14ac:dyDescent="0.25">
      <c r="A188" s="161" t="s">
        <v>167</v>
      </c>
      <c r="B188" s="162">
        <v>6.3533134622059756E-2</v>
      </c>
      <c r="C188" s="163">
        <v>4.7725682001612375E-2</v>
      </c>
      <c r="D188" s="163">
        <v>3.3438297183416364E-2</v>
      </c>
      <c r="E188" s="163">
        <v>1.5782416908263652E-2</v>
      </c>
      <c r="F188" s="163">
        <v>9.5695475131295823E-4</v>
      </c>
      <c r="G188" s="163">
        <v>3.2274706270223628E-2</v>
      </c>
      <c r="H188" s="163">
        <v>7.6929330427956922E-3</v>
      </c>
      <c r="I188" s="164">
        <v>0</v>
      </c>
      <c r="J188" s="164">
        <v>0</v>
      </c>
      <c r="K188" s="164">
        <v>0</v>
      </c>
      <c r="L188" s="163">
        <v>6.4715893218441567E-2</v>
      </c>
      <c r="M188" s="163">
        <v>5.0300737828230954E-2</v>
      </c>
      <c r="N188" s="163">
        <v>4.1523424528856635E-2</v>
      </c>
      <c r="O188" s="163">
        <v>2.2548706515879573E-2</v>
      </c>
      <c r="P188" s="165">
        <v>9.7219989835464048E-3</v>
      </c>
      <c r="Q188" s="141"/>
    </row>
    <row r="189" spans="1:17" x14ac:dyDescent="0.25">
      <c r="A189" s="161" t="s">
        <v>168</v>
      </c>
      <c r="B189" s="166">
        <v>0</v>
      </c>
      <c r="C189" s="164">
        <v>0</v>
      </c>
      <c r="D189" s="164">
        <v>0</v>
      </c>
      <c r="E189" s="163">
        <v>4.4824722443550906E-4</v>
      </c>
      <c r="F189" s="163">
        <v>1.1204887895628285E-2</v>
      </c>
      <c r="G189" s="164">
        <v>0</v>
      </c>
      <c r="H189" s="163">
        <v>1.3984316990751649E-2</v>
      </c>
      <c r="I189" s="163">
        <v>2.9461083945840058E-2</v>
      </c>
      <c r="J189" s="163">
        <v>1.0487006665766862E-2</v>
      </c>
      <c r="K189" s="164">
        <v>0</v>
      </c>
      <c r="L189" s="164">
        <v>0</v>
      </c>
      <c r="M189" s="164">
        <v>0</v>
      </c>
      <c r="N189" s="164">
        <v>0</v>
      </c>
      <c r="O189" s="164">
        <v>0</v>
      </c>
      <c r="P189" s="165">
        <v>1.024699386227865E-3</v>
      </c>
      <c r="Q189" s="141"/>
    </row>
    <row r="190" spans="1:17" x14ac:dyDescent="0.25">
      <c r="A190" s="161" t="s">
        <v>169</v>
      </c>
      <c r="B190" s="166">
        <v>0</v>
      </c>
      <c r="C190" s="164">
        <v>0</v>
      </c>
      <c r="D190" s="164">
        <v>0</v>
      </c>
      <c r="E190" s="163">
        <v>7.1993625403999034E-4</v>
      </c>
      <c r="F190" s="164">
        <v>0</v>
      </c>
      <c r="G190" s="164">
        <v>0</v>
      </c>
      <c r="H190" s="163">
        <v>9.7784983890829248E-4</v>
      </c>
      <c r="I190" s="164">
        <v>0</v>
      </c>
      <c r="J190" s="164">
        <v>0</v>
      </c>
      <c r="K190" s="164">
        <v>0</v>
      </c>
      <c r="L190" s="164">
        <v>0</v>
      </c>
      <c r="M190" s="164">
        <v>0</v>
      </c>
      <c r="N190" s="164">
        <v>0</v>
      </c>
      <c r="O190" s="164">
        <v>0</v>
      </c>
      <c r="P190" s="165">
        <v>6.535519100812295E-4</v>
      </c>
      <c r="Q190" s="141"/>
    </row>
    <row r="191" spans="1:17" x14ac:dyDescent="0.25">
      <c r="A191" s="161" t="s">
        <v>170</v>
      </c>
      <c r="B191" s="162">
        <v>3.8121745641355315E-3</v>
      </c>
      <c r="C191" s="163">
        <v>5.9152243102250117E-3</v>
      </c>
      <c r="D191" s="163">
        <v>9.6666351399206773E-3</v>
      </c>
      <c r="E191" s="163">
        <v>2.6368352515504092E-2</v>
      </c>
      <c r="F191" s="163">
        <v>1.3588730857748109E-2</v>
      </c>
      <c r="G191" s="163">
        <v>2.931513428320421E-2</v>
      </c>
      <c r="H191" s="163">
        <v>4.6865429825200616E-2</v>
      </c>
      <c r="I191" s="163">
        <v>1.5615851567696386E-2</v>
      </c>
      <c r="J191" s="163">
        <v>1.2301601063380669E-2</v>
      </c>
      <c r="K191" s="163">
        <v>2.9594546024905681E-3</v>
      </c>
      <c r="L191" s="163">
        <v>2.8774260978839672E-3</v>
      </c>
      <c r="M191" s="163">
        <v>5.2465437226121561E-3</v>
      </c>
      <c r="N191" s="163">
        <v>6.6606814197963816E-3</v>
      </c>
      <c r="O191" s="163">
        <v>1.7125123036164445E-2</v>
      </c>
      <c r="P191" s="165">
        <v>1.5896501598059158E-2</v>
      </c>
      <c r="Q191" s="141"/>
    </row>
    <row r="192" spans="1:17" x14ac:dyDescent="0.25">
      <c r="A192" s="161" t="s">
        <v>171</v>
      </c>
      <c r="B192" s="162">
        <v>2.9697749371203146E-4</v>
      </c>
      <c r="C192" s="163">
        <v>2.1628784184052241E-3</v>
      </c>
      <c r="D192" s="163">
        <v>2.0487729847634806E-2</v>
      </c>
      <c r="E192" s="163">
        <v>0.17914723743165167</v>
      </c>
      <c r="F192" s="163">
        <v>0.56787648744356511</v>
      </c>
      <c r="G192" s="163">
        <v>2.2445441088361353E-2</v>
      </c>
      <c r="H192" s="163">
        <v>0.21126501544527801</v>
      </c>
      <c r="I192" s="163">
        <v>0.40187445548664019</v>
      </c>
      <c r="J192" s="163">
        <v>0.61310993224613419</v>
      </c>
      <c r="K192" s="163">
        <v>0.77576585117568653</v>
      </c>
      <c r="L192" s="164">
        <v>0</v>
      </c>
      <c r="M192" s="163">
        <v>1.007280998152512E-3</v>
      </c>
      <c r="N192" s="163">
        <v>6.7403926482992801E-3</v>
      </c>
      <c r="O192" s="163">
        <v>7.1533114735130923E-2</v>
      </c>
      <c r="P192" s="165">
        <v>0.41642945415081783</v>
      </c>
      <c r="Q192" s="141"/>
    </row>
    <row r="193" spans="1:17" x14ac:dyDescent="0.25">
      <c r="A193" s="161" t="s">
        <v>172</v>
      </c>
      <c r="B193" s="162">
        <v>1.0608457039970446E-4</v>
      </c>
      <c r="C193" s="163">
        <v>3.1681212453886016E-4</v>
      </c>
      <c r="D193" s="163">
        <v>1.6711077569877152E-3</v>
      </c>
      <c r="E193" s="163">
        <v>3.4135139258659394E-3</v>
      </c>
      <c r="F193" s="163">
        <v>9.314940630047187E-3</v>
      </c>
      <c r="G193" s="163">
        <v>2.5691532480370738E-3</v>
      </c>
      <c r="H193" s="163">
        <v>3.2013196494130466E-3</v>
      </c>
      <c r="I193" s="163">
        <v>1.2145467596349303E-2</v>
      </c>
      <c r="J193" s="163">
        <v>1.2189111139480294E-2</v>
      </c>
      <c r="K193" s="163">
        <v>1.4087331139215434E-2</v>
      </c>
      <c r="L193" s="164">
        <v>0</v>
      </c>
      <c r="M193" s="163">
        <v>1.2222926231001194E-4</v>
      </c>
      <c r="N193" s="163">
        <v>6.1898631841955892E-4</v>
      </c>
      <c r="O193" s="163">
        <v>3.2584628655412682E-3</v>
      </c>
      <c r="P193" s="165">
        <v>4.1441605508103687E-3</v>
      </c>
      <c r="Q193" s="141"/>
    </row>
    <row r="194" spans="1:17" x14ac:dyDescent="0.25">
      <c r="A194" s="161" t="s">
        <v>173</v>
      </c>
      <c r="B194" s="162">
        <v>5.3272632811720505E-3</v>
      </c>
      <c r="C194" s="163">
        <v>2.9682619519284706E-2</v>
      </c>
      <c r="D194" s="163">
        <v>8.5869410596114013E-2</v>
      </c>
      <c r="E194" s="163">
        <v>0.17330913695724895</v>
      </c>
      <c r="F194" s="163">
        <v>0.14072481656643854</v>
      </c>
      <c r="G194" s="163">
        <v>5.1054960674323566E-2</v>
      </c>
      <c r="H194" s="163">
        <v>0.1615771826733616</v>
      </c>
      <c r="I194" s="163">
        <v>0.14794376477118512</v>
      </c>
      <c r="J194" s="163">
        <v>0.11616990507856134</v>
      </c>
      <c r="K194" s="163">
        <v>0.12271575961209628</v>
      </c>
      <c r="L194" s="163">
        <v>4.1624449628185128E-3</v>
      </c>
      <c r="M194" s="163">
        <v>2.4317844724691052E-2</v>
      </c>
      <c r="N194" s="163">
        <v>5.4944091314751753E-2</v>
      </c>
      <c r="O194" s="163">
        <v>0.15614966956976289</v>
      </c>
      <c r="P194" s="165">
        <v>0.16023516159407031</v>
      </c>
      <c r="Q194" s="141"/>
    </row>
    <row r="195" spans="1:17" x14ac:dyDescent="0.25">
      <c r="A195" s="161" t="s">
        <v>174</v>
      </c>
      <c r="B195" s="166">
        <v>0</v>
      </c>
      <c r="C195" s="163">
        <v>1.7874362333812849E-4</v>
      </c>
      <c r="D195" s="163">
        <v>2.4198324575816596E-4</v>
      </c>
      <c r="E195" s="163">
        <v>9.5110436082540594E-4</v>
      </c>
      <c r="F195" s="163">
        <v>1.7344595243437479E-3</v>
      </c>
      <c r="G195" s="164">
        <v>0</v>
      </c>
      <c r="H195" s="163">
        <v>2.6945755458927995E-3</v>
      </c>
      <c r="I195" s="163">
        <v>2.3461558300554809E-3</v>
      </c>
      <c r="J195" s="163">
        <v>1.8639882769453686E-3</v>
      </c>
      <c r="K195" s="163">
        <v>6.2967402293435135E-4</v>
      </c>
      <c r="L195" s="164">
        <v>0</v>
      </c>
      <c r="M195" s="163">
        <v>2.1692057459325986E-4</v>
      </c>
      <c r="N195" s="163">
        <v>1.1265089739413246E-4</v>
      </c>
      <c r="O195" s="163">
        <v>8.5316758236299935E-4</v>
      </c>
      <c r="P195" s="165">
        <v>8.4340078216801754E-4</v>
      </c>
      <c r="Q195" s="141"/>
    </row>
    <row r="196" spans="1:17" x14ac:dyDescent="0.25">
      <c r="A196" s="161" t="s">
        <v>175</v>
      </c>
      <c r="B196" s="162">
        <v>2.1240623054974178E-2</v>
      </c>
      <c r="C196" s="163">
        <v>3.7220823417616546E-2</v>
      </c>
      <c r="D196" s="163">
        <v>3.6735952482824519E-2</v>
      </c>
      <c r="E196" s="163">
        <v>2.9179895284285787E-2</v>
      </c>
      <c r="F196" s="163">
        <v>8.1412555545419263E-3</v>
      </c>
      <c r="G196" s="163">
        <v>1.8349703472226444E-2</v>
      </c>
      <c r="H196" s="163">
        <v>6.1137349128033112E-3</v>
      </c>
      <c r="I196" s="163">
        <v>1.5175210840844753E-3</v>
      </c>
      <c r="J196" s="163">
        <v>1.6137146564227721E-3</v>
      </c>
      <c r="K196" s="164">
        <v>0</v>
      </c>
      <c r="L196" s="163">
        <v>1.97442944653086E-2</v>
      </c>
      <c r="M196" s="163">
        <v>3.8479990784905237E-2</v>
      </c>
      <c r="N196" s="163">
        <v>4.0970295934463226E-2</v>
      </c>
      <c r="O196" s="163">
        <v>2.9288062170359636E-2</v>
      </c>
      <c r="P196" s="165">
        <v>2.8717278083623926E-2</v>
      </c>
      <c r="Q196" s="141"/>
    </row>
    <row r="197" spans="1:17" x14ac:dyDescent="0.25">
      <c r="A197" s="161" t="s">
        <v>176</v>
      </c>
      <c r="B197" s="162">
        <v>9.7422448546374621E-3</v>
      </c>
      <c r="C197" s="163">
        <v>2.7032797977989246E-2</v>
      </c>
      <c r="D197" s="163">
        <v>4.5976289669291917E-2</v>
      </c>
      <c r="E197" s="163">
        <v>0.12676816752869038</v>
      </c>
      <c r="F197" s="163">
        <v>8.1670165132020286E-2</v>
      </c>
      <c r="G197" s="163">
        <v>8.9743062109030866E-2</v>
      </c>
      <c r="H197" s="163">
        <v>0.16374298104680082</v>
      </c>
      <c r="I197" s="163">
        <v>0.1252403521731123</v>
      </c>
      <c r="J197" s="163">
        <v>6.3407684088672256E-2</v>
      </c>
      <c r="K197" s="163">
        <v>3.5474975245849943E-2</v>
      </c>
      <c r="L197" s="163">
        <v>4.001846228292018E-3</v>
      </c>
      <c r="M197" s="163">
        <v>2.1175442115577422E-2</v>
      </c>
      <c r="N197" s="163">
        <v>2.833314881629069E-2</v>
      </c>
      <c r="O197" s="163">
        <v>8.602041263144225E-2</v>
      </c>
      <c r="P197" s="165">
        <v>0.10720761045139982</v>
      </c>
      <c r="Q197" s="141"/>
    </row>
    <row r="198" spans="1:17" x14ac:dyDescent="0.25">
      <c r="A198" s="161" t="s">
        <v>177</v>
      </c>
      <c r="B198" s="162">
        <v>2.3389527346866289E-4</v>
      </c>
      <c r="C198" s="163">
        <v>2.325440025937106E-3</v>
      </c>
      <c r="D198" s="163">
        <v>1.8253527194610639E-2</v>
      </c>
      <c r="E198" s="163">
        <v>7.923609586578137E-2</v>
      </c>
      <c r="F198" s="163">
        <v>8.7926144830249492E-2</v>
      </c>
      <c r="G198" s="163">
        <v>3.3370132413081732E-2</v>
      </c>
      <c r="H198" s="163">
        <v>0.12931853809897573</v>
      </c>
      <c r="I198" s="163">
        <v>0.15212076666535759</v>
      </c>
      <c r="J198" s="163">
        <v>0.11604197430926429</v>
      </c>
      <c r="K198" s="163">
        <v>3.2953220252266081E-2</v>
      </c>
      <c r="L198" s="164">
        <v>0</v>
      </c>
      <c r="M198" s="163">
        <v>7.1429397315449553E-4</v>
      </c>
      <c r="N198" s="163">
        <v>8.3365569768731745E-3</v>
      </c>
      <c r="O198" s="163">
        <v>4.6469167066619382E-2</v>
      </c>
      <c r="P198" s="165">
        <v>6.653936956012782E-2</v>
      </c>
      <c r="Q198" s="141"/>
    </row>
    <row r="199" spans="1:17" x14ac:dyDescent="0.25">
      <c r="A199" s="161" t="s">
        <v>178</v>
      </c>
      <c r="B199" s="162">
        <v>3.9069777815022378E-3</v>
      </c>
      <c r="C199" s="163">
        <v>1.408644888823861E-3</v>
      </c>
      <c r="D199" s="163">
        <v>1.5981466267692898E-3</v>
      </c>
      <c r="E199" s="163">
        <v>3.2248130687524787E-4</v>
      </c>
      <c r="F199" s="163">
        <v>1.1109798140657113E-3</v>
      </c>
      <c r="G199" s="163">
        <v>1.3123984185636651E-3</v>
      </c>
      <c r="H199" s="163">
        <v>6.4362558812591992E-4</v>
      </c>
      <c r="I199" s="164">
        <v>0</v>
      </c>
      <c r="J199" s="163">
        <v>8.8968483211775682E-4</v>
      </c>
      <c r="K199" s="163">
        <v>4.6249094131313746E-3</v>
      </c>
      <c r="L199" s="163">
        <v>4.0208519646767081E-3</v>
      </c>
      <c r="M199" s="163">
        <v>2.2593606455835261E-3</v>
      </c>
      <c r="N199" s="163">
        <v>1.2026584989552392E-3</v>
      </c>
      <c r="O199" s="163">
        <v>8.9588478826752439E-4</v>
      </c>
      <c r="P199" s="165">
        <v>1.9525801499168483E-4</v>
      </c>
      <c r="Q199" s="141"/>
    </row>
    <row r="200" spans="1:17" x14ac:dyDescent="0.25">
      <c r="A200" s="161" t="s">
        <v>179</v>
      </c>
      <c r="B200" s="166">
        <v>0</v>
      </c>
      <c r="C200" s="164">
        <v>0</v>
      </c>
      <c r="D200" s="164">
        <v>0</v>
      </c>
      <c r="E200" s="163">
        <v>2.4976796193882869E-4</v>
      </c>
      <c r="F200" s="163">
        <v>1.4691491219819236E-3</v>
      </c>
      <c r="G200" s="164">
        <v>0</v>
      </c>
      <c r="H200" s="163">
        <v>7.0510215773276661E-4</v>
      </c>
      <c r="I200" s="163">
        <v>1.2025645242348727E-3</v>
      </c>
      <c r="J200" s="163">
        <v>1.8571298787019301E-3</v>
      </c>
      <c r="K200" s="163">
        <v>3.4887249806677661E-3</v>
      </c>
      <c r="L200" s="164">
        <v>0</v>
      </c>
      <c r="M200" s="164">
        <v>0</v>
      </c>
      <c r="N200" s="164">
        <v>0</v>
      </c>
      <c r="O200" s="163">
        <v>5.1009023887228423E-5</v>
      </c>
      <c r="P200" s="165">
        <v>4.1888686525870674E-4</v>
      </c>
      <c r="Q200" s="141"/>
    </row>
    <row r="201" spans="1:17" x14ac:dyDescent="0.25">
      <c r="A201" s="161" t="s">
        <v>180</v>
      </c>
      <c r="B201" s="162">
        <v>0.66391917328733141</v>
      </c>
      <c r="C201" s="163">
        <v>0.61254386824697205</v>
      </c>
      <c r="D201" s="163">
        <v>0.58569311773277577</v>
      </c>
      <c r="E201" s="163">
        <v>0.49601343069814213</v>
      </c>
      <c r="F201" s="163">
        <v>0.35378412369542483</v>
      </c>
      <c r="G201" s="163">
        <v>0.499775537549836</v>
      </c>
      <c r="H201" s="163">
        <v>0.27392536475244594</v>
      </c>
      <c r="I201" s="163">
        <v>0.24950986411768292</v>
      </c>
      <c r="J201" s="163">
        <v>0.29539432392401682</v>
      </c>
      <c r="K201" s="163">
        <v>0.36428368029665242</v>
      </c>
      <c r="L201" s="163">
        <v>0.6690795672464207</v>
      </c>
      <c r="M201" s="163">
        <v>0.62151405789603209</v>
      </c>
      <c r="N201" s="163">
        <v>0.59449069536790577</v>
      </c>
      <c r="O201" s="163">
        <v>0.57961237756618678</v>
      </c>
      <c r="P201" s="165">
        <v>0.490583987888213</v>
      </c>
      <c r="Q201" s="141"/>
    </row>
    <row r="202" spans="1:17" x14ac:dyDescent="0.25">
      <c r="A202" s="161" t="s">
        <v>47</v>
      </c>
      <c r="B202" s="162">
        <v>0.8437175387563346</v>
      </c>
      <c r="C202" s="163">
        <v>0.86410923648562465</v>
      </c>
      <c r="D202" s="163">
        <v>0.86056056414680582</v>
      </c>
      <c r="E202" s="163">
        <v>0.72107120339701936</v>
      </c>
      <c r="F202" s="163">
        <v>0.4704764861324961</v>
      </c>
      <c r="G202" s="163">
        <v>0.65047737545753004</v>
      </c>
      <c r="H202" s="163">
        <v>0.37356164946085291</v>
      </c>
      <c r="I202" s="163">
        <v>0.33784514591012177</v>
      </c>
      <c r="J202" s="163">
        <v>0.3977897305251446</v>
      </c>
      <c r="K202" s="163">
        <v>0.46179430737549615</v>
      </c>
      <c r="L202" s="163">
        <v>0.85430454440604653</v>
      </c>
      <c r="M202" s="163">
        <v>0.86640477770483915</v>
      </c>
      <c r="N202" s="163">
        <v>0.86514505339899284</v>
      </c>
      <c r="O202" s="163">
        <v>0.84879307034387441</v>
      </c>
      <c r="P202" s="165">
        <v>0.68919781228712507</v>
      </c>
      <c r="Q202" s="141"/>
    </row>
    <row r="203" spans="1:17" x14ac:dyDescent="0.25">
      <c r="A203" s="161" t="s">
        <v>48</v>
      </c>
      <c r="B203" s="166">
        <v>4.0149802710044531</v>
      </c>
      <c r="C203" s="164">
        <v>3.4366139893418839</v>
      </c>
      <c r="D203" s="164">
        <v>3.1113470922126072</v>
      </c>
      <c r="E203" s="164">
        <v>2.7203028057808178</v>
      </c>
      <c r="F203" s="164">
        <v>2.3786662163114736</v>
      </c>
      <c r="G203" s="164">
        <v>3.5158340983836358</v>
      </c>
      <c r="H203" s="164">
        <v>2.9213761505438489</v>
      </c>
      <c r="I203" s="164">
        <v>2.786373294960129</v>
      </c>
      <c r="J203" s="164">
        <v>2.4513627702540686</v>
      </c>
      <c r="K203" s="164">
        <v>1.8025072927902039</v>
      </c>
      <c r="L203" s="164">
        <v>4.0980454212877317</v>
      </c>
      <c r="M203" s="164">
        <v>3.5009347724946163</v>
      </c>
      <c r="N203" s="164">
        <v>3.2093129014266464</v>
      </c>
      <c r="O203" s="164">
        <v>2.865468233431828</v>
      </c>
      <c r="P203" s="167">
        <v>2.4513525733657717</v>
      </c>
      <c r="Q203" s="141"/>
    </row>
    <row r="204" spans="1:17" x14ac:dyDescent="0.25">
      <c r="A204" s="161" t="s">
        <v>184</v>
      </c>
      <c r="B204" s="162">
        <v>2.9930660735254831E-2</v>
      </c>
      <c r="C204" s="163">
        <v>5.0261593332179375E-2</v>
      </c>
      <c r="D204" s="163">
        <v>5.4599904602158675E-2</v>
      </c>
      <c r="E204" s="163">
        <v>6.1171317361079974E-2</v>
      </c>
      <c r="F204" s="163">
        <v>1.7122540898471945E-2</v>
      </c>
      <c r="G204" s="163">
        <v>2.9513819537744002E-2</v>
      </c>
      <c r="H204" s="163">
        <v>1.3896412165909078E-2</v>
      </c>
      <c r="I204" s="163">
        <v>4.8519724206653545E-3</v>
      </c>
      <c r="J204" s="163">
        <v>7.4021271790961664E-3</v>
      </c>
      <c r="K204" s="163">
        <v>2.220631004842836E-3</v>
      </c>
      <c r="L204" s="163">
        <v>2.8492667420582922E-2</v>
      </c>
      <c r="M204" s="163">
        <v>4.4837649490246059E-2</v>
      </c>
      <c r="N204" s="163">
        <v>5.475389939263027E-2</v>
      </c>
      <c r="O204" s="163">
        <v>6.4390408755204742E-2</v>
      </c>
      <c r="P204" s="165">
        <v>5.7784259655990579E-2</v>
      </c>
      <c r="Q204" s="141"/>
    </row>
    <row r="205" spans="1:17" x14ac:dyDescent="0.25">
      <c r="A205" s="161" t="s">
        <v>185</v>
      </c>
      <c r="B205" s="162">
        <v>4.2472920965868771E-3</v>
      </c>
      <c r="C205" s="163">
        <v>4.7095631624057104E-3</v>
      </c>
      <c r="D205" s="163">
        <v>8.3915490211230806E-3</v>
      </c>
      <c r="E205" s="163">
        <v>7.2641111342760115E-3</v>
      </c>
      <c r="F205" s="163">
        <v>2.5493758561798284E-3</v>
      </c>
      <c r="G205" s="163">
        <v>4.9011932154902748E-3</v>
      </c>
      <c r="H205" s="164">
        <v>0</v>
      </c>
      <c r="I205" s="163">
        <v>9.3288801503041484E-4</v>
      </c>
      <c r="J205" s="163">
        <v>1.0539254858038455E-3</v>
      </c>
      <c r="K205" s="163">
        <v>2.1390497500863325E-3</v>
      </c>
      <c r="L205" s="163">
        <v>4.3235763663908048E-3</v>
      </c>
      <c r="M205" s="163">
        <v>4.8363798048960483E-3</v>
      </c>
      <c r="N205" s="163">
        <v>7.1307404341576907E-3</v>
      </c>
      <c r="O205" s="163">
        <v>8.3549201681973103E-3</v>
      </c>
      <c r="P205" s="165">
        <v>6.9919799121965437E-3</v>
      </c>
      <c r="Q205" s="141"/>
    </row>
    <row r="206" spans="1:17" x14ac:dyDescent="0.25">
      <c r="A206" s="161" t="s">
        <v>186</v>
      </c>
      <c r="B206" s="162">
        <v>2.1864781399440255E-3</v>
      </c>
      <c r="C206" s="163">
        <v>2.7764457461644651E-3</v>
      </c>
      <c r="D206" s="163">
        <v>2.8435019428354868E-3</v>
      </c>
      <c r="E206" s="163">
        <v>7.1233823948963102E-3</v>
      </c>
      <c r="F206" s="163">
        <v>1.6206383228859129E-3</v>
      </c>
      <c r="G206" s="164">
        <v>0</v>
      </c>
      <c r="H206" s="163">
        <v>4.6380093575362411E-4</v>
      </c>
      <c r="I206" s="163">
        <v>1.3244728798625831E-3</v>
      </c>
      <c r="J206" s="164">
        <v>0</v>
      </c>
      <c r="K206" s="164">
        <v>0</v>
      </c>
      <c r="L206" s="163">
        <v>2.1902882703092237E-3</v>
      </c>
      <c r="M206" s="163">
        <v>3.3399491365317074E-3</v>
      </c>
      <c r="N206" s="163">
        <v>3.3286085652099512E-3</v>
      </c>
      <c r="O206" s="163">
        <v>4.859200833841208E-3</v>
      </c>
      <c r="P206" s="165">
        <v>6.522880099090877E-3</v>
      </c>
      <c r="Q206" s="141"/>
    </row>
    <row r="207" spans="1:17" x14ac:dyDescent="0.25">
      <c r="A207" s="161" t="s">
        <v>187</v>
      </c>
      <c r="B207" s="162">
        <v>0.17956420978768386</v>
      </c>
      <c r="C207" s="163">
        <v>0.24405171650236648</v>
      </c>
      <c r="D207" s="163">
        <v>0.28021272552293219</v>
      </c>
      <c r="E207" s="163">
        <v>0.22569566338054972</v>
      </c>
      <c r="F207" s="163">
        <v>5.4419874504722902E-2</v>
      </c>
      <c r="G207" s="163">
        <v>0.17270570181039893</v>
      </c>
      <c r="H207" s="163">
        <v>6.453096037576507E-2</v>
      </c>
      <c r="I207" s="163">
        <v>2.0571389915888832E-2</v>
      </c>
      <c r="J207" s="163">
        <v>1.4929401532255394E-2</v>
      </c>
      <c r="K207" s="163">
        <v>9.3616360479352109E-3</v>
      </c>
      <c r="L207" s="163">
        <v>0.17212096974438748</v>
      </c>
      <c r="M207" s="163">
        <v>0.23818462070078328</v>
      </c>
      <c r="N207" s="163">
        <v>0.27357174753241387</v>
      </c>
      <c r="O207" s="163">
        <v>0.27529788352394685</v>
      </c>
      <c r="P207" s="165">
        <v>0.18930450129243112</v>
      </c>
      <c r="Q207" s="141"/>
    </row>
    <row r="208" spans="1:17" x14ac:dyDescent="0.25">
      <c r="A208" s="161" t="s">
        <v>188</v>
      </c>
      <c r="B208" s="162">
        <v>3.6428205065112212E-2</v>
      </c>
      <c r="C208" s="163">
        <v>4.6504744192080595E-2</v>
      </c>
      <c r="D208" s="163">
        <v>5.4757187475359639E-2</v>
      </c>
      <c r="E208" s="163">
        <v>5.413872349619879E-2</v>
      </c>
      <c r="F208" s="163">
        <v>1.9760915929303936E-2</v>
      </c>
      <c r="G208" s="163">
        <v>2.71886644578587E-2</v>
      </c>
      <c r="H208" s="163">
        <v>1.2516518153980782E-2</v>
      </c>
      <c r="I208" s="163">
        <v>3.5808039042204624E-3</v>
      </c>
      <c r="J208" s="163">
        <v>5.3132687887218972E-3</v>
      </c>
      <c r="K208" s="163">
        <v>1.5321567735042676E-3</v>
      </c>
      <c r="L208" s="163">
        <v>3.430376271913637E-2</v>
      </c>
      <c r="M208" s="163">
        <v>4.945615576413958E-2</v>
      </c>
      <c r="N208" s="163">
        <v>4.8676975695137174E-2</v>
      </c>
      <c r="O208" s="163">
        <v>6.4005777392039248E-2</v>
      </c>
      <c r="P208" s="165">
        <v>5.3667609495381408E-2</v>
      </c>
      <c r="Q208" s="141"/>
    </row>
    <row r="209" spans="1:17" x14ac:dyDescent="0.25">
      <c r="A209" s="161" t="s">
        <v>189</v>
      </c>
      <c r="B209" s="162">
        <v>3.410880189626761E-2</v>
      </c>
      <c r="C209" s="163">
        <v>3.4709271066848277E-2</v>
      </c>
      <c r="D209" s="163">
        <v>3.3899853536984666E-2</v>
      </c>
      <c r="E209" s="163">
        <v>3.5106636753424361E-2</v>
      </c>
      <c r="F209" s="163">
        <v>1.6035089628302582E-2</v>
      </c>
      <c r="G209" s="163">
        <v>1.6200802584198641E-2</v>
      </c>
      <c r="H209" s="163">
        <v>5.2608676903837916E-3</v>
      </c>
      <c r="I209" s="163">
        <v>4.1915924879292951E-3</v>
      </c>
      <c r="J209" s="163">
        <v>6.9919413162233338E-3</v>
      </c>
      <c r="K209" s="163">
        <v>5.0441594439334693E-3</v>
      </c>
      <c r="L209" s="163">
        <v>3.7109532381759305E-2</v>
      </c>
      <c r="M209" s="163">
        <v>3.1730130388008676E-2</v>
      </c>
      <c r="N209" s="163">
        <v>3.2312542710437653E-2</v>
      </c>
      <c r="O209" s="163">
        <v>4.5609945042082017E-2</v>
      </c>
      <c r="P209" s="165">
        <v>3.5080373355751593E-2</v>
      </c>
      <c r="Q209" s="141"/>
    </row>
    <row r="210" spans="1:17" x14ac:dyDescent="0.25">
      <c r="A210" s="161" t="s">
        <v>190</v>
      </c>
      <c r="B210" s="162">
        <v>1.107331404503457E-3</v>
      </c>
      <c r="C210" s="163">
        <v>2.6249410695311009E-3</v>
      </c>
      <c r="D210" s="163">
        <v>6.4257503658539687E-3</v>
      </c>
      <c r="E210" s="163">
        <v>4.979184998673245E-3</v>
      </c>
      <c r="F210" s="163">
        <v>2.3815142785265971E-3</v>
      </c>
      <c r="G210" s="163">
        <v>4.7472617366174693E-3</v>
      </c>
      <c r="H210" s="163">
        <v>3.2271248869904243E-3</v>
      </c>
      <c r="I210" s="164">
        <v>0</v>
      </c>
      <c r="J210" s="163">
        <v>1.1325684523286232E-3</v>
      </c>
      <c r="K210" s="163">
        <v>1.2367514294296376E-3</v>
      </c>
      <c r="L210" s="163">
        <v>1.1837400029834004E-3</v>
      </c>
      <c r="M210" s="163">
        <v>2.0027478270296544E-3</v>
      </c>
      <c r="N210" s="163">
        <v>6.750622347790238E-3</v>
      </c>
      <c r="O210" s="163">
        <v>2.8766838450435292E-3</v>
      </c>
      <c r="P210" s="165">
        <v>6.5297327402003332E-3</v>
      </c>
      <c r="Q210" s="141"/>
    </row>
    <row r="211" spans="1:17" x14ac:dyDescent="0.25">
      <c r="A211" s="161" t="s">
        <v>191</v>
      </c>
      <c r="B211" s="166">
        <v>0</v>
      </c>
      <c r="C211" s="163">
        <v>8.0063280177316862E-5</v>
      </c>
      <c r="D211" s="163">
        <v>1.4565899456075489E-4</v>
      </c>
      <c r="E211" s="163">
        <v>2.2964848535213162E-3</v>
      </c>
      <c r="F211" s="163">
        <v>7.0096691005783294E-4</v>
      </c>
      <c r="G211" s="164">
        <v>0</v>
      </c>
      <c r="H211" s="164">
        <v>0</v>
      </c>
      <c r="I211" s="164">
        <v>0</v>
      </c>
      <c r="J211" s="163">
        <v>4.553037595128716E-4</v>
      </c>
      <c r="K211" s="164">
        <v>0</v>
      </c>
      <c r="L211" s="164">
        <v>0</v>
      </c>
      <c r="M211" s="163">
        <v>9.7163593394495871E-5</v>
      </c>
      <c r="N211" s="164">
        <v>0</v>
      </c>
      <c r="O211" s="163">
        <v>1.7309109966154256E-3</v>
      </c>
      <c r="P211" s="165">
        <v>2.1632110379745878E-3</v>
      </c>
      <c r="Q211" s="141"/>
    </row>
    <row r="212" spans="1:17" x14ac:dyDescent="0.25">
      <c r="A212" s="161" t="s">
        <v>192</v>
      </c>
      <c r="B212" s="162">
        <v>7.0552868118868361E-5</v>
      </c>
      <c r="C212" s="164">
        <v>0</v>
      </c>
      <c r="D212" s="164">
        <v>0</v>
      </c>
      <c r="E212" s="163">
        <v>2.3860633544936269E-4</v>
      </c>
      <c r="F212" s="163">
        <v>1.8766229413681772E-4</v>
      </c>
      <c r="G212" s="164">
        <v>0</v>
      </c>
      <c r="H212" s="164">
        <v>0</v>
      </c>
      <c r="I212" s="163">
        <v>9.307894540065201E-4</v>
      </c>
      <c r="J212" s="164">
        <v>0</v>
      </c>
      <c r="K212" s="164">
        <v>0</v>
      </c>
      <c r="L212" s="163">
        <v>8.7690887361973095E-5</v>
      </c>
      <c r="M212" s="164">
        <v>0</v>
      </c>
      <c r="N212" s="164">
        <v>0</v>
      </c>
      <c r="O212" s="164">
        <v>0</v>
      </c>
      <c r="P212" s="165">
        <v>3.0345795242384241E-4</v>
      </c>
      <c r="Q212" s="141"/>
    </row>
    <row r="213" spans="1:17" x14ac:dyDescent="0.25">
      <c r="A213" s="161" t="s">
        <v>193</v>
      </c>
      <c r="B213" s="162">
        <v>3.7264021486793683E-2</v>
      </c>
      <c r="C213" s="163">
        <v>3.0885464009923133E-2</v>
      </c>
      <c r="D213" s="163">
        <v>1.8069928579958754E-2</v>
      </c>
      <c r="E213" s="163">
        <v>1.4768828648178814E-2</v>
      </c>
      <c r="F213" s="163">
        <v>6.7437733045453618E-3</v>
      </c>
      <c r="G213" s="163">
        <v>2.3063847655627558E-2</v>
      </c>
      <c r="H213" s="163">
        <v>2.5640022524274909E-3</v>
      </c>
      <c r="I213" s="163">
        <v>1.6648188311640115E-3</v>
      </c>
      <c r="J213" s="163">
        <v>1.1325684523286232E-3</v>
      </c>
      <c r="K213" s="163">
        <v>4.7708145521930482E-3</v>
      </c>
      <c r="L213" s="163">
        <v>3.9093319670291629E-2</v>
      </c>
      <c r="M213" s="163">
        <v>3.0254875212778688E-2</v>
      </c>
      <c r="N213" s="163">
        <v>2.6254562404800411E-2</v>
      </c>
      <c r="O213" s="163">
        <v>1.4125343473156157E-2</v>
      </c>
      <c r="P213" s="165">
        <v>1.554434457462835E-2</v>
      </c>
      <c r="Q213" s="141"/>
    </row>
    <row r="214" spans="1:17" x14ac:dyDescent="0.25">
      <c r="A214" s="161" t="s">
        <v>194</v>
      </c>
      <c r="B214" s="162">
        <v>1.1360604261297562E-2</v>
      </c>
      <c r="C214" s="163">
        <v>1.2264562154910294E-2</v>
      </c>
      <c r="D214" s="163">
        <v>7.115223728580978E-3</v>
      </c>
      <c r="E214" s="163">
        <v>6.302270023213233E-3</v>
      </c>
      <c r="F214" s="163">
        <v>3.171115959704852E-3</v>
      </c>
      <c r="G214" s="163">
        <v>1.324923242298669E-2</v>
      </c>
      <c r="H214" s="163">
        <v>1.1202769498308933E-3</v>
      </c>
      <c r="I214" s="163">
        <v>9.3078945400651967E-4</v>
      </c>
      <c r="J214" s="163">
        <v>4.553037595128716E-4</v>
      </c>
      <c r="K214" s="163">
        <v>9.270395935152047E-4</v>
      </c>
      <c r="L214" s="163">
        <v>8.4342132040019363E-3</v>
      </c>
      <c r="M214" s="163">
        <v>1.4043683982179662E-2</v>
      </c>
      <c r="N214" s="163">
        <v>6.7079701874617446E-3</v>
      </c>
      <c r="O214" s="163">
        <v>1.0419583439201553E-2</v>
      </c>
      <c r="P214" s="165">
        <v>5.8916873931453726E-3</v>
      </c>
      <c r="Q214" s="141"/>
    </row>
    <row r="215" spans="1:17" x14ac:dyDescent="0.25">
      <c r="A215" s="161" t="s">
        <v>195</v>
      </c>
      <c r="B215" s="162">
        <v>1.021116190273976E-2</v>
      </c>
      <c r="C215" s="163">
        <v>1.0971186258663909E-2</v>
      </c>
      <c r="D215" s="163">
        <v>8.2202149480440287E-3</v>
      </c>
      <c r="E215" s="163">
        <v>6.8617026162463325E-3</v>
      </c>
      <c r="F215" s="163">
        <v>3.8887070831915313E-3</v>
      </c>
      <c r="G215" s="163">
        <v>1.558723964970548E-2</v>
      </c>
      <c r="H215" s="163">
        <v>1.6798105372314918E-3</v>
      </c>
      <c r="I215" s="164">
        <v>0</v>
      </c>
      <c r="J215" s="163">
        <v>2.7078919291085189E-3</v>
      </c>
      <c r="K215" s="164">
        <v>0</v>
      </c>
      <c r="L215" s="163">
        <v>7.2798505868437212E-3</v>
      </c>
      <c r="M215" s="163">
        <v>1.3142161709750799E-2</v>
      </c>
      <c r="N215" s="163">
        <v>7.8520812826971716E-3</v>
      </c>
      <c r="O215" s="163">
        <v>6.5999097684313968E-3</v>
      </c>
      <c r="P215" s="165">
        <v>9.8701748693184564E-3</v>
      </c>
      <c r="Q215" s="141"/>
    </row>
    <row r="216" spans="1:17" x14ac:dyDescent="0.25">
      <c r="A216" s="161" t="s">
        <v>196</v>
      </c>
      <c r="B216" s="162">
        <v>3.4584491657036032E-2</v>
      </c>
      <c r="C216" s="163">
        <v>2.6643729438121051E-2</v>
      </c>
      <c r="D216" s="163">
        <v>1.4924705208830226E-2</v>
      </c>
      <c r="E216" s="163">
        <v>1.0606557271349171E-2</v>
      </c>
      <c r="F216" s="163">
        <v>5.1906642736820165E-3</v>
      </c>
      <c r="G216" s="163">
        <v>2.0228115359890796E-2</v>
      </c>
      <c r="H216" s="163">
        <v>4.3574898881816706E-3</v>
      </c>
      <c r="I216" s="163">
        <v>8.462121926320139E-4</v>
      </c>
      <c r="J216" s="163">
        <v>6.790376344843343E-3</v>
      </c>
      <c r="K216" s="163">
        <v>3.8027076864297665E-3</v>
      </c>
      <c r="L216" s="163">
        <v>3.5917391539286046E-2</v>
      </c>
      <c r="M216" s="163">
        <v>2.7908532241032648E-2</v>
      </c>
      <c r="N216" s="163">
        <v>2.0490757193598181E-2</v>
      </c>
      <c r="O216" s="163">
        <v>9.534305865122765E-3</v>
      </c>
      <c r="P216" s="165">
        <v>1.0988922786773372E-2</v>
      </c>
      <c r="Q216" s="141"/>
    </row>
    <row r="217" spans="1:17" x14ac:dyDescent="0.25">
      <c r="A217" s="161" t="s">
        <v>197</v>
      </c>
      <c r="B217" s="162">
        <v>7.5240169883639798E-3</v>
      </c>
      <c r="C217" s="163">
        <v>9.666311764859041E-3</v>
      </c>
      <c r="D217" s="163">
        <v>5.848228844911936E-3</v>
      </c>
      <c r="E217" s="163">
        <v>6.2872567256319284E-3</v>
      </c>
      <c r="F217" s="163">
        <v>1.4769263634997626E-3</v>
      </c>
      <c r="G217" s="163">
        <v>6.7688116005735367E-3</v>
      </c>
      <c r="H217" s="163">
        <v>4.1127175678202961E-3</v>
      </c>
      <c r="I217" s="164">
        <v>0</v>
      </c>
      <c r="J217" s="163">
        <v>4.553037595128716E-4</v>
      </c>
      <c r="K217" s="163">
        <v>8.684975869894941E-4</v>
      </c>
      <c r="L217" s="163">
        <v>7.7409067674895854E-3</v>
      </c>
      <c r="M217" s="163">
        <v>1.0520559192415749E-2</v>
      </c>
      <c r="N217" s="163">
        <v>7.9024589909867122E-3</v>
      </c>
      <c r="O217" s="163">
        <v>4.273312443885127E-3</v>
      </c>
      <c r="P217" s="165">
        <v>4.710713572058948E-3</v>
      </c>
      <c r="Q217" s="141"/>
    </row>
    <row r="218" spans="1:17" x14ac:dyDescent="0.25">
      <c r="A218" s="161" t="s">
        <v>198</v>
      </c>
      <c r="B218" s="162">
        <v>3.6045873363571325E-3</v>
      </c>
      <c r="C218" s="163">
        <v>4.3340876959847251E-3</v>
      </c>
      <c r="D218" s="163">
        <v>3.0273325174025403E-3</v>
      </c>
      <c r="E218" s="163">
        <v>2.5994283359258648E-3</v>
      </c>
      <c r="F218" s="163">
        <v>3.1553462414814029E-3</v>
      </c>
      <c r="G218" s="163">
        <v>3.8917753300320847E-3</v>
      </c>
      <c r="H218" s="164">
        <v>0</v>
      </c>
      <c r="I218" s="164">
        <v>0</v>
      </c>
      <c r="J218" s="164">
        <v>0</v>
      </c>
      <c r="K218" s="163">
        <v>6.7403073442037071E-4</v>
      </c>
      <c r="L218" s="163">
        <v>3.372314952807042E-3</v>
      </c>
      <c r="M218" s="163">
        <v>5.4032194133913601E-3</v>
      </c>
      <c r="N218" s="163">
        <v>3.3912896759107206E-3</v>
      </c>
      <c r="O218" s="163">
        <v>2.1364254239607267E-3</v>
      </c>
      <c r="P218" s="165">
        <v>5.4069002116487637E-3</v>
      </c>
      <c r="Q218" s="141"/>
    </row>
    <row r="219" spans="1:17" x14ac:dyDescent="0.25">
      <c r="A219" s="161" t="s">
        <v>199</v>
      </c>
      <c r="B219" s="162">
        <v>0.38329828302975449</v>
      </c>
      <c r="C219" s="163">
        <v>0.38228923865425091</v>
      </c>
      <c r="D219" s="163">
        <v>0.39560588911300032</v>
      </c>
      <c r="E219" s="163">
        <v>0.30764178669108738</v>
      </c>
      <c r="F219" s="163">
        <v>0.2135974950043964</v>
      </c>
      <c r="G219" s="163">
        <v>0.27880073707169073</v>
      </c>
      <c r="H219" s="163">
        <v>0.19839932940708735</v>
      </c>
      <c r="I219" s="163">
        <v>0.19301022346428853</v>
      </c>
      <c r="J219" s="163">
        <v>0.2125015049002246</v>
      </c>
      <c r="K219" s="163">
        <v>0.17402024760377152</v>
      </c>
      <c r="L219" s="163">
        <v>0.38669150886586701</v>
      </c>
      <c r="M219" s="163">
        <v>0.3878440885304566</v>
      </c>
      <c r="N219" s="163">
        <v>0.3877314555850695</v>
      </c>
      <c r="O219" s="163">
        <v>0.37288814944379745</v>
      </c>
      <c r="P219" s="165">
        <v>0.29176173200721728</v>
      </c>
      <c r="Q219" s="141"/>
    </row>
    <row r="220" spans="1:17" x14ac:dyDescent="0.25">
      <c r="A220" s="161" t="s">
        <v>200</v>
      </c>
      <c r="B220" s="162">
        <v>0.1094387900846553</v>
      </c>
      <c r="C220" s="163">
        <v>0.17666718796845288</v>
      </c>
      <c r="D220" s="163">
        <v>0.22880854943449672</v>
      </c>
      <c r="E220" s="163">
        <v>0.23977643909064872</v>
      </c>
      <c r="F220" s="163">
        <v>0.15229159791422742</v>
      </c>
      <c r="G220" s="163">
        <v>9.4503882271991538E-2</v>
      </c>
      <c r="H220" s="163">
        <v>8.5789556827255781E-2</v>
      </c>
      <c r="I220" s="163">
        <v>8.2628885617181361E-2</v>
      </c>
      <c r="J220" s="163">
        <v>9.0439577324317316E-2</v>
      </c>
      <c r="K220" s="163">
        <v>0.12045878274078359</v>
      </c>
      <c r="L220" s="163">
        <v>0.10651620749599564</v>
      </c>
      <c r="M220" s="163">
        <v>0.16616637406724216</v>
      </c>
      <c r="N220" s="163">
        <v>0.2146909997211911</v>
      </c>
      <c r="O220" s="163">
        <v>0.25809067324002161</v>
      </c>
      <c r="P220" s="165">
        <v>0.26864525522658411</v>
      </c>
      <c r="Q220" s="141"/>
    </row>
    <row r="221" spans="1:17" x14ac:dyDescent="0.25">
      <c r="A221" s="161" t="s">
        <v>201</v>
      </c>
      <c r="B221" s="162">
        <v>8.008206113443753E-3</v>
      </c>
      <c r="C221" s="163">
        <v>2.6528101106550003E-2</v>
      </c>
      <c r="D221" s="163">
        <v>2.563106529528815E-2</v>
      </c>
      <c r="E221" s="163">
        <v>4.2722965669877683E-2</v>
      </c>
      <c r="F221" s="163">
        <v>4.6551301905867877E-2</v>
      </c>
      <c r="G221" s="163">
        <v>1.6508990591036627E-2</v>
      </c>
      <c r="H221" s="163">
        <v>1.135106198535199E-2</v>
      </c>
      <c r="I221" s="163">
        <v>2.3706538468656498E-2</v>
      </c>
      <c r="J221" s="163">
        <v>2.5023305538311905E-2</v>
      </c>
      <c r="K221" s="163">
        <v>5.1306790730877662E-2</v>
      </c>
      <c r="L221" s="163">
        <v>8.3808571936521761E-3</v>
      </c>
      <c r="M221" s="163">
        <v>2.0403424128956973E-2</v>
      </c>
      <c r="N221" s="163">
        <v>2.7280931802005148E-2</v>
      </c>
      <c r="O221" s="163">
        <v>3.7668260947334692E-2</v>
      </c>
      <c r="P221" s="165">
        <v>6.3265911990492779E-2</v>
      </c>
      <c r="Q221" s="141"/>
    </row>
    <row r="222" spans="1:17" x14ac:dyDescent="0.25">
      <c r="A222" s="161" t="s">
        <v>202</v>
      </c>
      <c r="B222" s="162">
        <v>8.4795873630766072E-2</v>
      </c>
      <c r="C222" s="163">
        <v>9.0395919042502368E-2</v>
      </c>
      <c r="D222" s="163">
        <v>0.11371894545028588</v>
      </c>
      <c r="E222" s="163">
        <v>0.10893839352021366</v>
      </c>
      <c r="F222" s="163">
        <v>6.9332942178331636E-2</v>
      </c>
      <c r="G222" s="163">
        <v>8.1724460825586903E-2</v>
      </c>
      <c r="H222" s="163">
        <v>5.2443370650618659E-2</v>
      </c>
      <c r="I222" s="163">
        <v>4.7238777628941651E-2</v>
      </c>
      <c r="J222" s="163">
        <v>4.0429028620110476E-2</v>
      </c>
      <c r="K222" s="163">
        <v>7.595829496384264E-2</v>
      </c>
      <c r="L222" s="163">
        <v>8.6754779825831463E-2</v>
      </c>
      <c r="M222" s="163">
        <v>8.8509584272231906E-2</v>
      </c>
      <c r="N222" s="163">
        <v>0.11064793051399974</v>
      </c>
      <c r="O222" s="163">
        <v>0.1139825881576394</v>
      </c>
      <c r="P222" s="165">
        <v>0.10924359399584563</v>
      </c>
      <c r="Q222" s="141"/>
    </row>
    <row r="223" spans="1:17" x14ac:dyDescent="0.25">
      <c r="A223" s="161" t="s">
        <v>203</v>
      </c>
      <c r="B223" s="162">
        <v>2.9696078069404649E-2</v>
      </c>
      <c r="C223" s="163">
        <v>4.1382677381570719E-2</v>
      </c>
      <c r="D223" s="163">
        <v>6.4369046057796267E-2</v>
      </c>
      <c r="E223" s="163">
        <v>7.1248422094980127E-2</v>
      </c>
      <c r="F223" s="163">
        <v>4.3674000163130805E-2</v>
      </c>
      <c r="G223" s="163">
        <v>2.7800656990563392E-2</v>
      </c>
      <c r="H223" s="163">
        <v>2.3294399498463503E-2</v>
      </c>
      <c r="I223" s="163">
        <v>2.6509363099368518E-2</v>
      </c>
      <c r="J223" s="163">
        <v>3.4263045728433056E-2</v>
      </c>
      <c r="K223" s="163">
        <v>3.4710822834334451E-2</v>
      </c>
      <c r="L223" s="163">
        <v>2.579838709274002E-2</v>
      </c>
      <c r="M223" s="163">
        <v>4.1640546029251352E-2</v>
      </c>
      <c r="N223" s="163">
        <v>5.8022821722261302E-2</v>
      </c>
      <c r="O223" s="163">
        <v>7.1924126268213678E-2</v>
      </c>
      <c r="P223" s="165">
        <v>7.892931542539941E-2</v>
      </c>
      <c r="Q223" s="141"/>
    </row>
    <row r="224" spans="1:17" x14ac:dyDescent="0.25">
      <c r="A224" s="161" t="s">
        <v>204</v>
      </c>
      <c r="B224" s="162">
        <v>1.0561922842455565E-2</v>
      </c>
      <c r="C224" s="163">
        <v>2.3853778451369257E-2</v>
      </c>
      <c r="D224" s="163">
        <v>3.3194429170908354E-2</v>
      </c>
      <c r="E224" s="163">
        <v>4.354240238519224E-2</v>
      </c>
      <c r="F224" s="163">
        <v>3.9227310703392346E-2</v>
      </c>
      <c r="G224" s="163">
        <v>2.7324587146887614E-2</v>
      </c>
      <c r="H224" s="163">
        <v>1.5575450249147964E-2</v>
      </c>
      <c r="I224" s="163">
        <v>1.8296244915169759E-2</v>
      </c>
      <c r="J224" s="163">
        <v>2.2112908580037463E-2</v>
      </c>
      <c r="K224" s="163">
        <v>3.6941320839534532E-2</v>
      </c>
      <c r="L224" s="163">
        <v>9.6691123670144732E-3</v>
      </c>
      <c r="M224" s="163">
        <v>2.2028914491611925E-2</v>
      </c>
      <c r="N224" s="163">
        <v>2.9422735710653378E-2</v>
      </c>
      <c r="O224" s="163">
        <v>3.9080830626320728E-2</v>
      </c>
      <c r="P224" s="165">
        <v>5.9268504145768126E-2</v>
      </c>
      <c r="Q224" s="141"/>
    </row>
    <row r="225" spans="1:17" x14ac:dyDescent="0.25">
      <c r="A225" s="161" t="s">
        <v>205</v>
      </c>
      <c r="B225" s="162">
        <v>0.11664370097418177</v>
      </c>
      <c r="C225" s="163">
        <v>0.17978696185386084</v>
      </c>
      <c r="D225" s="163">
        <v>0.2134460404688118</v>
      </c>
      <c r="E225" s="163">
        <v>0.18147855542317867</v>
      </c>
      <c r="F225" s="163">
        <v>8.3779341521754563E-2</v>
      </c>
      <c r="G225" s="163">
        <v>8.2186475974552226E-2</v>
      </c>
      <c r="H225" s="163">
        <v>7.0286103026129365E-2</v>
      </c>
      <c r="I225" s="163">
        <v>6.2694153217057166E-2</v>
      </c>
      <c r="J225" s="163">
        <v>4.6290359632908146E-2</v>
      </c>
      <c r="K225" s="163">
        <v>3.9012863971956212E-2</v>
      </c>
      <c r="L225" s="163">
        <v>0.11786356707304566</v>
      </c>
      <c r="M225" s="163">
        <v>0.1783696741944012</v>
      </c>
      <c r="N225" s="163">
        <v>0.20341054473204231</v>
      </c>
      <c r="O225" s="163">
        <v>0.2165615302059031</v>
      </c>
      <c r="P225" s="165">
        <v>0.1712081096084852</v>
      </c>
      <c r="Q225" s="141"/>
    </row>
    <row r="226" spans="1:17" x14ac:dyDescent="0.25">
      <c r="A226" s="161" t="s">
        <v>206</v>
      </c>
      <c r="B226" s="162">
        <v>3.3375833660380392E-3</v>
      </c>
      <c r="C226" s="163">
        <v>9.1114618299726387E-3</v>
      </c>
      <c r="D226" s="163">
        <v>9.6204679681939683E-3</v>
      </c>
      <c r="E226" s="163">
        <v>1.4808968224301833E-2</v>
      </c>
      <c r="F226" s="163">
        <v>1.8941250841651023E-2</v>
      </c>
      <c r="G226" s="164">
        <v>0</v>
      </c>
      <c r="H226" s="163">
        <v>1.8999434431821811E-3</v>
      </c>
      <c r="I226" s="163">
        <v>2.5332200525982345E-3</v>
      </c>
      <c r="J226" s="163">
        <v>1.422382415221995E-2</v>
      </c>
      <c r="K226" s="163">
        <v>1.9757109782705486E-2</v>
      </c>
      <c r="L226" s="163">
        <v>3.0460453344082787E-3</v>
      </c>
      <c r="M226" s="163">
        <v>8.5774440248148794E-3</v>
      </c>
      <c r="N226" s="163">
        <v>9.3026906620205501E-3</v>
      </c>
      <c r="O226" s="163">
        <v>1.3149985862080972E-2</v>
      </c>
      <c r="P226" s="165">
        <v>2.688599124204254E-2</v>
      </c>
      <c r="Q226" s="141"/>
    </row>
    <row r="227" spans="1:17" x14ac:dyDescent="0.25">
      <c r="A227" s="161" t="s">
        <v>207</v>
      </c>
      <c r="B227" s="166">
        <v>0</v>
      </c>
      <c r="C227" s="163">
        <v>1.8433212042009393E-3</v>
      </c>
      <c r="D227" s="163">
        <v>2.0097655356005415E-3</v>
      </c>
      <c r="E227" s="163">
        <v>5.4674493144702798E-3</v>
      </c>
      <c r="F227" s="163">
        <v>8.1368689002763485E-3</v>
      </c>
      <c r="G227" s="163">
        <v>2.3882667721990916E-3</v>
      </c>
      <c r="H227" s="163">
        <v>1.1948412854494127E-3</v>
      </c>
      <c r="I227" s="163">
        <v>1.6169092995406049E-3</v>
      </c>
      <c r="J227" s="163">
        <v>5.4515340973096448E-3</v>
      </c>
      <c r="K227" s="163">
        <v>6.5059944088833466E-3</v>
      </c>
      <c r="L227" s="164">
        <v>0</v>
      </c>
      <c r="M227" s="163">
        <v>1.3818751649782998E-3</v>
      </c>
      <c r="N227" s="163">
        <v>1.9312667447077751E-3</v>
      </c>
      <c r="O227" s="163">
        <v>3.0806122546445979E-3</v>
      </c>
      <c r="P227" s="165">
        <v>1.1632290113234932E-2</v>
      </c>
      <c r="Q227" s="141"/>
    </row>
    <row r="228" spans="1:17" ht="15.75" thickBot="1" x14ac:dyDescent="0.3">
      <c r="A228" s="168" t="s">
        <v>49</v>
      </c>
      <c r="B228" s="134">
        <v>0.9956227685750082</v>
      </c>
      <c r="C228" s="136">
        <v>1.2336539537185174</v>
      </c>
      <c r="D228" s="136">
        <v>1.4388620480718437</v>
      </c>
      <c r="E228" s="136">
        <v>1.2694349285401556</v>
      </c>
      <c r="F228" s="136">
        <v>1.0686477820362896</v>
      </c>
      <c r="G228" s="136">
        <v>1.1386906440607483</v>
      </c>
      <c r="H228" s="135">
        <v>0.70576180712303938</v>
      </c>
      <c r="I228" s="135">
        <v>0.32308947608241612</v>
      </c>
      <c r="J228" s="135">
        <v>0.65783309479172991</v>
      </c>
      <c r="K228" s="136">
        <v>1.5370909579234908</v>
      </c>
      <c r="L228" s="135">
        <v>0.99396475245806393</v>
      </c>
      <c r="M228" s="136">
        <v>1.2189992634567972</v>
      </c>
      <c r="N228" s="136">
        <v>1.3520264304753931</v>
      </c>
      <c r="O228" s="136">
        <v>1.3890796907069607</v>
      </c>
      <c r="P228" s="137">
        <v>1.4829608247678974</v>
      </c>
      <c r="Q228" s="141"/>
    </row>
  </sheetData>
  <mergeCells count="33">
    <mergeCell ref="A82:A83"/>
    <mergeCell ref="B82:F82"/>
    <mergeCell ref="G82:K82"/>
    <mergeCell ref="L82:P82"/>
    <mergeCell ref="C39:D39"/>
    <mergeCell ref="C40:D40"/>
    <mergeCell ref="C41:D41"/>
    <mergeCell ref="C42:D42"/>
    <mergeCell ref="C43:C46"/>
    <mergeCell ref="C34:D34"/>
    <mergeCell ref="C35:D35"/>
    <mergeCell ref="C36:D36"/>
    <mergeCell ref="C37:D37"/>
    <mergeCell ref="C38:D38"/>
    <mergeCell ref="C21:I21"/>
    <mergeCell ref="C28:E28"/>
    <mergeCell ref="C30:C31"/>
    <mergeCell ref="C32:D32"/>
    <mergeCell ref="C33:D33"/>
    <mergeCell ref="C17:D18"/>
    <mergeCell ref="E17:F17"/>
    <mergeCell ref="H17:H18"/>
    <mergeCell ref="I17:I18"/>
    <mergeCell ref="C19:C20"/>
    <mergeCell ref="C5:I5"/>
    <mergeCell ref="C6:D7"/>
    <mergeCell ref="E6:F6"/>
    <mergeCell ref="H6:H7"/>
    <mergeCell ref="I6:I7"/>
    <mergeCell ref="C47:E47"/>
    <mergeCell ref="C8:C9"/>
    <mergeCell ref="C10:I10"/>
    <mergeCell ref="C16:I16"/>
  </mergeCells>
  <pageMargins left="0.25" right="0.2" top="0.25" bottom="0.25" header="0.55000000000000004" footer="0.05"/>
  <pageSetup scale="64" fitToHeight="0" orientation="landscape" r:id="rId1"/>
  <rowBreaks count="1" manualBreakCount="1">
    <brk id="48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3562120A0D9A4986B00A4C9B98C911" ma:contentTypeVersion="537" ma:contentTypeDescription="Create a new document." ma:contentTypeScope="" ma:versionID="6911bf7990f699836154120a1f5aee09">
  <xsd:schema xmlns:xsd="http://www.w3.org/2001/XMLSchema" xmlns:xs="http://www.w3.org/2001/XMLSchema" xmlns:p="http://schemas.microsoft.com/office/2006/metadata/properties" xmlns:ns2="d16efad5-0601-4cf0-b7c2-89968258c777" xmlns:ns3="251e6315-8a21-4c41-9f95-409fcb02270a" targetNamespace="http://schemas.microsoft.com/office/2006/metadata/properties" ma:root="true" ma:fieldsID="944575b07f9bd48c4c200a668449554c" ns2:_="" ns3:_="">
    <xsd:import namespace="d16efad5-0601-4cf0-b7c2-89968258c777"/>
    <xsd:import namespace="251e6315-8a21-4c41-9f95-409fcb02270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fad5-0601-4cf0-b7c2-89968258c77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e6315-8a21-4c41-9f95-409fcb0227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6efad5-0601-4cf0-b7c2-89968258c777">VMX3MACP777Z-1758609593-51065</_dlc_DocId>
    <_dlc_DocIdUrl xmlns="d16efad5-0601-4cf0-b7c2-89968258c777">
      <Url>https://icfonline.sharepoint.com/sites/ihd-dhs/WealthIndex/_layouts/15/DocIdRedir.aspx?ID=VMX3MACP777Z-1758609593-51065</Url>
      <Description>VMX3MACP777Z-1758609593-51065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88F44D-8CE2-4274-BDDA-CA4AC6CFE4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efad5-0601-4cf0-b7c2-89968258c777"/>
    <ds:schemaRef ds:uri="251e6315-8a21-4c41-9f95-409fcb022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F73500-E09E-4293-8FD7-B11D5633E31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3BB7A9D-36DF-47BB-944B-997EA64B8563}">
  <ds:schemaRefs>
    <ds:schemaRef ds:uri="http://schemas.microsoft.com/office/2006/metadata/properties"/>
    <ds:schemaRef ds:uri="http://schemas.microsoft.com/office/infopath/2007/PartnerControls"/>
    <ds:schemaRef ds:uri="d16efad5-0601-4cf0-b7c2-89968258c777"/>
  </ds:schemaRefs>
</ds:datastoreItem>
</file>

<file path=customXml/itemProps4.xml><?xml version="1.0" encoding="utf-8"?>
<ds:datastoreItem xmlns:ds="http://schemas.openxmlformats.org/officeDocument/2006/customXml" ds:itemID="{A3D81CFF-2451-4857-AF49-935506739A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Croft, Trevor</cp:lastModifiedBy>
  <cp:lastPrinted>2024-12-23T18:06:38Z</cp:lastPrinted>
  <dcterms:created xsi:type="dcterms:W3CDTF">2013-08-06T13:22:30Z</dcterms:created>
  <dcterms:modified xsi:type="dcterms:W3CDTF">2024-12-23T18:07:35Z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0x010100613562120A0D9A4986B00A4C9B98C911</vt:lpwstr>
  </property>
  <property fmtid="{D5CDD505-2E9C-101B-9397-08002B2CF9AE}" pid="3" name="_dlc_DocIdItemGuid">
    <vt:lpwstr>f372178d-8895-4f06-9a87-ff8534d67f95</vt:lpwstr>
  </property>
</Properties>
</file>